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1000"/>
  </bookViews>
  <sheets>
    <sheet name="C.2" sheetId="31" r:id="rId1"/>
    <sheet name="C.3" sheetId="12" r:id="rId2"/>
    <sheet name="C.4" sheetId="13" r:id="rId3"/>
    <sheet name="C.3.1" sheetId="14" r:id="rId4"/>
    <sheet name="C.4.1" sheetId="15" r:id="rId5"/>
    <sheet name="C.3.2" sheetId="16" r:id="rId6"/>
    <sheet name="C.4.2" sheetId="17" r:id="rId7"/>
    <sheet name="C.3.3" sheetId="18" r:id="rId8"/>
    <sheet name="C.4.3" sheetId="19" r:id="rId9"/>
    <sheet name="C.3.4" sheetId="20" r:id="rId10"/>
    <sheet name="C.4.4" sheetId="21" r:id="rId11"/>
    <sheet name="B.1" sheetId="1" r:id="rId12"/>
    <sheet name="B.2" sheetId="2" r:id="rId13"/>
    <sheet name="B.2.1" sheetId="3" r:id="rId14"/>
    <sheet name="B.2.2" sheetId="4" r:id="rId15"/>
    <sheet name="B.2.3" sheetId="5" r:id="rId16"/>
    <sheet name="B.2.4" sheetId="6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J4" i="31" l="1"/>
  <c r="F4" i="31"/>
  <c r="K4" i="31"/>
  <c r="G15" i="31"/>
  <c r="C15" i="31"/>
  <c r="K15" i="31"/>
  <c r="J15" i="31"/>
  <c r="I15" i="31"/>
  <c r="H15" i="31"/>
  <c r="F15" i="31"/>
  <c r="E15" i="31"/>
  <c r="D15" i="31"/>
  <c r="I4" i="31"/>
  <c r="E4" i="31"/>
  <c r="J16" i="21"/>
  <c r="F16" i="21"/>
  <c r="K16" i="21"/>
  <c r="G16" i="21"/>
  <c r="C16" i="21"/>
  <c r="H16" i="21"/>
  <c r="D16" i="21"/>
  <c r="I16" i="21"/>
  <c r="E16" i="21"/>
  <c r="J8" i="21"/>
  <c r="K8" i="21"/>
  <c r="G8" i="21"/>
  <c r="C8" i="21"/>
  <c r="I8" i="21"/>
  <c r="H8" i="21"/>
  <c r="E8" i="21"/>
  <c r="D8" i="21"/>
  <c r="F8" i="21"/>
  <c r="I4" i="21"/>
  <c r="I26" i="21" s="1"/>
  <c r="E4" i="21"/>
  <c r="E26" i="21" s="1"/>
  <c r="J4" i="21"/>
  <c r="F4" i="21"/>
  <c r="F26" i="21" s="1"/>
  <c r="Z20" i="20"/>
  <c r="Z19" i="20"/>
  <c r="I19" i="20"/>
  <c r="E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J19" i="20"/>
  <c r="F19" i="20"/>
  <c r="Z4" i="20"/>
  <c r="H16" i="19"/>
  <c r="D16" i="19"/>
  <c r="I16" i="19"/>
  <c r="E16" i="19"/>
  <c r="J16" i="19"/>
  <c r="F16" i="19"/>
  <c r="K16" i="19"/>
  <c r="G16" i="19"/>
  <c r="C16" i="19"/>
  <c r="J8" i="19"/>
  <c r="J26" i="19" s="1"/>
  <c r="F8" i="19"/>
  <c r="H8" i="19"/>
  <c r="D8" i="19"/>
  <c r="I8" i="19"/>
  <c r="E8" i="19"/>
  <c r="K8" i="19"/>
  <c r="G8" i="19"/>
  <c r="C8" i="19"/>
  <c r="I4" i="19"/>
  <c r="E4" i="19"/>
  <c r="J4" i="19"/>
  <c r="F4" i="19"/>
  <c r="F26" i="19" s="1"/>
  <c r="K4" i="19"/>
  <c r="G4" i="19"/>
  <c r="C4" i="19"/>
  <c r="H4" i="19"/>
  <c r="D4" i="19"/>
  <c r="Z20" i="18"/>
  <c r="Z19" i="18"/>
  <c r="K19" i="18"/>
  <c r="G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J19" i="18"/>
  <c r="I19" i="18"/>
  <c r="H19" i="18"/>
  <c r="F19" i="18"/>
  <c r="E19" i="18"/>
  <c r="D19" i="18"/>
  <c r="Z4" i="18"/>
  <c r="K16" i="17"/>
  <c r="G16" i="17"/>
  <c r="C16" i="17"/>
  <c r="I16" i="17"/>
  <c r="H16" i="17"/>
  <c r="E16" i="17"/>
  <c r="D16" i="17"/>
  <c r="J16" i="17"/>
  <c r="F16" i="17"/>
  <c r="H8" i="17"/>
  <c r="D8" i="17"/>
  <c r="J8" i="17"/>
  <c r="I8" i="17"/>
  <c r="F8" i="17"/>
  <c r="E8" i="17"/>
  <c r="K8" i="17"/>
  <c r="G8" i="17"/>
  <c r="C8" i="17"/>
  <c r="H4" i="17"/>
  <c r="D4" i="17"/>
  <c r="J4" i="17"/>
  <c r="I4" i="17"/>
  <c r="F4" i="17"/>
  <c r="E4" i="17"/>
  <c r="K4" i="17"/>
  <c r="G4" i="17"/>
  <c r="C4" i="17"/>
  <c r="C26" i="17" s="1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J19" i="16"/>
  <c r="F19" i="16"/>
  <c r="Z5" i="16"/>
  <c r="Z4" i="16"/>
  <c r="K19" i="16"/>
  <c r="I19" i="16"/>
  <c r="H19" i="16"/>
  <c r="G19" i="16"/>
  <c r="E19" i="16"/>
  <c r="D19" i="16"/>
  <c r="C19" i="16"/>
  <c r="I16" i="15"/>
  <c r="E16" i="15"/>
  <c r="K16" i="15"/>
  <c r="J16" i="15"/>
  <c r="G16" i="15"/>
  <c r="F16" i="15"/>
  <c r="C16" i="15"/>
  <c r="H16" i="15"/>
  <c r="D16" i="15"/>
  <c r="J8" i="15"/>
  <c r="F8" i="15"/>
  <c r="K8" i="15"/>
  <c r="H8" i="15"/>
  <c r="G8" i="15"/>
  <c r="D8" i="15"/>
  <c r="C8" i="15"/>
  <c r="I8" i="15"/>
  <c r="E8" i="15"/>
  <c r="J4" i="15"/>
  <c r="F4" i="15"/>
  <c r="K4" i="15"/>
  <c r="K26" i="15" s="1"/>
  <c r="H4" i="15"/>
  <c r="G4" i="15"/>
  <c r="G26" i="15" s="1"/>
  <c r="D4" i="15"/>
  <c r="C4" i="15"/>
  <c r="C26" i="15" s="1"/>
  <c r="I4" i="15"/>
  <c r="E4" i="15"/>
  <c r="E26" i="15" s="1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K19" i="14"/>
  <c r="J19" i="14"/>
  <c r="I19" i="14"/>
  <c r="H19" i="14"/>
  <c r="G19" i="14"/>
  <c r="F19" i="14"/>
  <c r="E19" i="14"/>
  <c r="D19" i="14"/>
  <c r="C19" i="14"/>
  <c r="Z4" i="14"/>
  <c r="H16" i="13"/>
  <c r="D16" i="13"/>
  <c r="J16" i="13"/>
  <c r="I16" i="13"/>
  <c r="F16" i="13"/>
  <c r="E16" i="13"/>
  <c r="K16" i="13"/>
  <c r="G16" i="13"/>
  <c r="C16" i="13"/>
  <c r="I8" i="13"/>
  <c r="E8" i="13"/>
  <c r="K8" i="13"/>
  <c r="J8" i="13"/>
  <c r="G8" i="13"/>
  <c r="F8" i="13"/>
  <c r="C8" i="13"/>
  <c r="H8" i="13"/>
  <c r="D8" i="13"/>
  <c r="I4" i="13"/>
  <c r="I26" i="13" s="1"/>
  <c r="E4" i="13"/>
  <c r="E26" i="13" s="1"/>
  <c r="K4" i="13"/>
  <c r="K26" i="13" s="1"/>
  <c r="J4" i="13"/>
  <c r="G4" i="13"/>
  <c r="G26" i="13" s="1"/>
  <c r="F4" i="13"/>
  <c r="C4" i="13"/>
  <c r="C26" i="13" s="1"/>
  <c r="H4" i="13"/>
  <c r="H26" i="13" s="1"/>
  <c r="D4" i="13"/>
  <c r="D26" i="13" s="1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K19" i="12"/>
  <c r="G19" i="12"/>
  <c r="C19" i="12"/>
  <c r="Z7" i="12"/>
  <c r="Z6" i="12"/>
  <c r="Z5" i="12"/>
  <c r="J19" i="12"/>
  <c r="I19" i="12"/>
  <c r="H19" i="12"/>
  <c r="F19" i="12"/>
  <c r="E19" i="12"/>
  <c r="D19" i="12"/>
  <c r="Z4" i="12"/>
  <c r="L81" i="6"/>
  <c r="H81" i="6"/>
  <c r="M81" i="6"/>
  <c r="I81" i="6"/>
  <c r="E81" i="6"/>
  <c r="K81" i="6"/>
  <c r="J81" i="6"/>
  <c r="G81" i="6"/>
  <c r="F81" i="6"/>
  <c r="K78" i="6"/>
  <c r="K77" i="6" s="1"/>
  <c r="G78" i="6"/>
  <c r="G77" i="6" s="1"/>
  <c r="L78" i="6"/>
  <c r="L77" i="6" s="1"/>
  <c r="H78" i="6"/>
  <c r="H77" i="6" s="1"/>
  <c r="M78" i="6"/>
  <c r="M77" i="6" s="1"/>
  <c r="J78" i="6"/>
  <c r="I78" i="6"/>
  <c r="I77" i="6" s="1"/>
  <c r="F78" i="6"/>
  <c r="E78" i="6"/>
  <c r="E77" i="6" s="1"/>
  <c r="J77" i="6"/>
  <c r="F77" i="6"/>
  <c r="K73" i="6"/>
  <c r="G73" i="6"/>
  <c r="L73" i="6"/>
  <c r="H73" i="6"/>
  <c r="M73" i="6"/>
  <c r="J73" i="6"/>
  <c r="I73" i="6"/>
  <c r="F73" i="6"/>
  <c r="E73" i="6"/>
  <c r="K68" i="6"/>
  <c r="G68" i="6"/>
  <c r="L68" i="6"/>
  <c r="H68" i="6"/>
  <c r="M68" i="6"/>
  <c r="J68" i="6"/>
  <c r="I68" i="6"/>
  <c r="F68" i="6"/>
  <c r="E68" i="6"/>
  <c r="J65" i="6"/>
  <c r="J64" i="6" s="1"/>
  <c r="F65" i="6"/>
  <c r="F64" i="6" s="1"/>
  <c r="K65" i="6"/>
  <c r="K64" i="6" s="1"/>
  <c r="G65" i="6"/>
  <c r="G64" i="6" s="1"/>
  <c r="M65" i="6"/>
  <c r="L65" i="6"/>
  <c r="L64" i="6" s="1"/>
  <c r="I65" i="6"/>
  <c r="H65" i="6"/>
  <c r="E65" i="6"/>
  <c r="M64" i="6"/>
  <c r="I64" i="6"/>
  <c r="E64" i="6"/>
  <c r="L59" i="6"/>
  <c r="H59" i="6"/>
  <c r="M59" i="6"/>
  <c r="I59" i="6"/>
  <c r="E59" i="6"/>
  <c r="K59" i="6"/>
  <c r="J59" i="6"/>
  <c r="G59" i="6"/>
  <c r="F59" i="6"/>
  <c r="K56" i="6"/>
  <c r="G56" i="6"/>
  <c r="L56" i="6"/>
  <c r="H56" i="6"/>
  <c r="M56" i="6"/>
  <c r="J56" i="6"/>
  <c r="I56" i="6"/>
  <c r="F56" i="6"/>
  <c r="E56" i="6"/>
  <c r="J53" i="6"/>
  <c r="J52" i="6" s="1"/>
  <c r="J51" i="6" s="1"/>
  <c r="F53" i="6"/>
  <c r="F52" i="6" s="1"/>
  <c r="F51" i="6" s="1"/>
  <c r="K53" i="6"/>
  <c r="K52" i="6" s="1"/>
  <c r="K51" i="6" s="1"/>
  <c r="G53" i="6"/>
  <c r="G52" i="6" s="1"/>
  <c r="G51" i="6" s="1"/>
  <c r="M53" i="6"/>
  <c r="L53" i="6"/>
  <c r="L52" i="6" s="1"/>
  <c r="L51" i="6" s="1"/>
  <c r="I53" i="6"/>
  <c r="H53" i="6"/>
  <c r="H52" i="6" s="1"/>
  <c r="E53" i="6"/>
  <c r="M52" i="6"/>
  <c r="M51" i="6" s="1"/>
  <c r="I52" i="6"/>
  <c r="I51" i="6" s="1"/>
  <c r="E52" i="6"/>
  <c r="E51" i="6" s="1"/>
  <c r="K47" i="6"/>
  <c r="G47" i="6"/>
  <c r="L47" i="6"/>
  <c r="H47" i="6"/>
  <c r="M47" i="6"/>
  <c r="J47" i="6"/>
  <c r="I47" i="6"/>
  <c r="F47" i="6"/>
  <c r="E47" i="6"/>
  <c r="M8" i="6"/>
  <c r="I8" i="6"/>
  <c r="E8" i="6"/>
  <c r="L8" i="6"/>
  <c r="J8" i="6"/>
  <c r="H8" i="6"/>
  <c r="F8" i="6"/>
  <c r="K8" i="6"/>
  <c r="G8" i="6"/>
  <c r="L5" i="6"/>
  <c r="L4" i="6" s="1"/>
  <c r="H5" i="6"/>
  <c r="H4" i="6" s="1"/>
  <c r="M5" i="6"/>
  <c r="M4" i="6" s="1"/>
  <c r="K5" i="6"/>
  <c r="K4" i="6" s="1"/>
  <c r="K92" i="6" s="1"/>
  <c r="I5" i="6"/>
  <c r="I4" i="6" s="1"/>
  <c r="I92" i="6" s="1"/>
  <c r="G5" i="6"/>
  <c r="G4" i="6" s="1"/>
  <c r="G92" i="6" s="1"/>
  <c r="E5" i="6"/>
  <c r="E4" i="6" s="1"/>
  <c r="J5" i="6"/>
  <c r="F5" i="6"/>
  <c r="F4" i="6" s="1"/>
  <c r="F92" i="6" s="1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I78" i="5"/>
  <c r="I77" i="5" s="1"/>
  <c r="G78" i="5"/>
  <c r="E78" i="5"/>
  <c r="E77" i="5" s="1"/>
  <c r="L78" i="5"/>
  <c r="L77" i="5" s="1"/>
  <c r="H78" i="5"/>
  <c r="J73" i="5"/>
  <c r="F73" i="5"/>
  <c r="M73" i="5"/>
  <c r="K73" i="5"/>
  <c r="I73" i="5"/>
  <c r="G73" i="5"/>
  <c r="E73" i="5"/>
  <c r="L73" i="5"/>
  <c r="H73" i="5"/>
  <c r="J68" i="5"/>
  <c r="F68" i="5"/>
  <c r="M68" i="5"/>
  <c r="K68" i="5"/>
  <c r="I68" i="5"/>
  <c r="G68" i="5"/>
  <c r="E68" i="5"/>
  <c r="L68" i="5"/>
  <c r="H68" i="5"/>
  <c r="M65" i="5"/>
  <c r="I65" i="5"/>
  <c r="E65" i="5"/>
  <c r="L65" i="5"/>
  <c r="L64" i="5" s="1"/>
  <c r="J65" i="5"/>
  <c r="H65" i="5"/>
  <c r="H64" i="5" s="1"/>
  <c r="F65" i="5"/>
  <c r="K65" i="5"/>
  <c r="G65" i="5"/>
  <c r="G64" i="5" s="1"/>
  <c r="K59" i="5"/>
  <c r="G59" i="5"/>
  <c r="L59" i="5"/>
  <c r="J59" i="5"/>
  <c r="H59" i="5"/>
  <c r="F59" i="5"/>
  <c r="M59" i="5"/>
  <c r="I59" i="5"/>
  <c r="E59" i="5"/>
  <c r="J56" i="5"/>
  <c r="F56" i="5"/>
  <c r="M56" i="5"/>
  <c r="K56" i="5"/>
  <c r="I56" i="5"/>
  <c r="G56" i="5"/>
  <c r="E56" i="5"/>
  <c r="L56" i="5"/>
  <c r="H56" i="5"/>
  <c r="M53" i="5"/>
  <c r="M52" i="5" s="1"/>
  <c r="I53" i="5"/>
  <c r="I52" i="5" s="1"/>
  <c r="E53" i="5"/>
  <c r="E52" i="5" s="1"/>
  <c r="L53" i="5"/>
  <c r="L52" i="5" s="1"/>
  <c r="L51" i="5" s="1"/>
  <c r="J53" i="5"/>
  <c r="J52" i="5" s="1"/>
  <c r="H53" i="5"/>
  <c r="H52" i="5" s="1"/>
  <c r="H51" i="5" s="1"/>
  <c r="F53" i="5"/>
  <c r="F52" i="5" s="1"/>
  <c r="K53" i="5"/>
  <c r="K52" i="5" s="1"/>
  <c r="G53" i="5"/>
  <c r="G52" i="5" s="1"/>
  <c r="J47" i="5"/>
  <c r="M47" i="5"/>
  <c r="K47" i="5"/>
  <c r="I47" i="5"/>
  <c r="G47" i="5"/>
  <c r="E47" i="5"/>
  <c r="L47" i="5"/>
  <c r="H47" i="5"/>
  <c r="F47" i="5"/>
  <c r="J8" i="5"/>
  <c r="F8" i="5"/>
  <c r="M8" i="5"/>
  <c r="L8" i="5"/>
  <c r="K8" i="5"/>
  <c r="I8" i="5"/>
  <c r="H8" i="5"/>
  <c r="G8" i="5"/>
  <c r="E8" i="5"/>
  <c r="L5" i="5"/>
  <c r="L4" i="5" s="1"/>
  <c r="L92" i="5" s="1"/>
  <c r="H5" i="5"/>
  <c r="H4" i="5" s="1"/>
  <c r="M5" i="5"/>
  <c r="M4" i="5" s="1"/>
  <c r="K5" i="5"/>
  <c r="K4" i="5" s="1"/>
  <c r="I5" i="5"/>
  <c r="I4" i="5" s="1"/>
  <c r="G5" i="5"/>
  <c r="G4" i="5" s="1"/>
  <c r="E5" i="5"/>
  <c r="E4" i="5" s="1"/>
  <c r="J5" i="5"/>
  <c r="F5" i="5"/>
  <c r="F4" i="5" s="1"/>
  <c r="K81" i="4"/>
  <c r="G81" i="4"/>
  <c r="L81" i="4"/>
  <c r="J81" i="4"/>
  <c r="H81" i="4"/>
  <c r="F81" i="4"/>
  <c r="M81" i="4"/>
  <c r="I81" i="4"/>
  <c r="E81" i="4"/>
  <c r="J78" i="4"/>
  <c r="J77" i="4" s="1"/>
  <c r="F78" i="4"/>
  <c r="F77" i="4" s="1"/>
  <c r="K78" i="4"/>
  <c r="K77" i="4" s="1"/>
  <c r="G78" i="4"/>
  <c r="G77" i="4" s="1"/>
  <c r="M78" i="4"/>
  <c r="L78" i="4"/>
  <c r="L77" i="4" s="1"/>
  <c r="I78" i="4"/>
  <c r="H78" i="4"/>
  <c r="H77" i="4" s="1"/>
  <c r="E78" i="4"/>
  <c r="M77" i="4"/>
  <c r="I77" i="4"/>
  <c r="E77" i="4"/>
  <c r="J73" i="4"/>
  <c r="F73" i="4"/>
  <c r="K73" i="4"/>
  <c r="G73" i="4"/>
  <c r="M73" i="4"/>
  <c r="L73" i="4"/>
  <c r="I73" i="4"/>
  <c r="H73" i="4"/>
  <c r="E73" i="4"/>
  <c r="J68" i="4"/>
  <c r="F68" i="4"/>
  <c r="K68" i="4"/>
  <c r="G68" i="4"/>
  <c r="M68" i="4"/>
  <c r="L68" i="4"/>
  <c r="I68" i="4"/>
  <c r="H68" i="4"/>
  <c r="E68" i="4"/>
  <c r="M65" i="4"/>
  <c r="M64" i="4" s="1"/>
  <c r="M51" i="4" s="1"/>
  <c r="I65" i="4"/>
  <c r="I64" i="4" s="1"/>
  <c r="I51" i="4" s="1"/>
  <c r="E65" i="4"/>
  <c r="E64" i="4" s="1"/>
  <c r="E51" i="4" s="1"/>
  <c r="L65" i="4"/>
  <c r="L64" i="4" s="1"/>
  <c r="L51" i="4" s="1"/>
  <c r="J65" i="4"/>
  <c r="J64" i="4" s="1"/>
  <c r="J51" i="4" s="1"/>
  <c r="H65" i="4"/>
  <c r="H64" i="4" s="1"/>
  <c r="H51" i="4" s="1"/>
  <c r="F65" i="4"/>
  <c r="F64" i="4" s="1"/>
  <c r="F51" i="4" s="1"/>
  <c r="K65" i="4"/>
  <c r="K64" i="4" s="1"/>
  <c r="K51" i="4" s="1"/>
  <c r="G65" i="4"/>
  <c r="G64" i="4" s="1"/>
  <c r="G51" i="4" s="1"/>
  <c r="M59" i="4"/>
  <c r="L59" i="4"/>
  <c r="K59" i="4"/>
  <c r="J59" i="4"/>
  <c r="I59" i="4"/>
  <c r="H59" i="4"/>
  <c r="G59" i="4"/>
  <c r="F59" i="4"/>
  <c r="E59" i="4"/>
  <c r="M56" i="4"/>
  <c r="L56" i="4"/>
  <c r="K56" i="4"/>
  <c r="J56" i="4"/>
  <c r="I56" i="4"/>
  <c r="H56" i="4"/>
  <c r="G56" i="4"/>
  <c r="F56" i="4"/>
  <c r="E56" i="4"/>
  <c r="M53" i="4"/>
  <c r="L53" i="4"/>
  <c r="K53" i="4"/>
  <c r="J53" i="4"/>
  <c r="I53" i="4"/>
  <c r="H53" i="4"/>
  <c r="G53" i="4"/>
  <c r="F53" i="4"/>
  <c r="E53" i="4"/>
  <c r="M52" i="4"/>
  <c r="L52" i="4"/>
  <c r="K52" i="4"/>
  <c r="J52" i="4"/>
  <c r="I52" i="4"/>
  <c r="H52" i="4"/>
  <c r="G52" i="4"/>
  <c r="F52" i="4"/>
  <c r="E52" i="4"/>
  <c r="M47" i="4"/>
  <c r="L47" i="4"/>
  <c r="K47" i="4"/>
  <c r="J47" i="4"/>
  <c r="I47" i="4"/>
  <c r="H47" i="4"/>
  <c r="G47" i="4"/>
  <c r="F47" i="4"/>
  <c r="E47" i="4"/>
  <c r="M8" i="4"/>
  <c r="J8" i="4"/>
  <c r="I8" i="4"/>
  <c r="F8" i="4"/>
  <c r="E8" i="4"/>
  <c r="L8" i="4"/>
  <c r="K8" i="4"/>
  <c r="H8" i="4"/>
  <c r="G8" i="4"/>
  <c r="L5" i="4"/>
  <c r="L4" i="4" s="1"/>
  <c r="L92" i="4" s="1"/>
  <c r="H5" i="4"/>
  <c r="H4" i="4" s="1"/>
  <c r="H92" i="4" s="1"/>
  <c r="M5" i="4"/>
  <c r="I5" i="4"/>
  <c r="E5" i="4"/>
  <c r="K5" i="4"/>
  <c r="J5" i="4"/>
  <c r="J4" i="4" s="1"/>
  <c r="J92" i="4" s="1"/>
  <c r="G5" i="4"/>
  <c r="F5" i="4"/>
  <c r="F4" i="4" s="1"/>
  <c r="F92" i="4" s="1"/>
  <c r="K4" i="4"/>
  <c r="G4" i="4"/>
  <c r="G92" i="4" s="1"/>
  <c r="F81" i="3"/>
  <c r="M81" i="3"/>
  <c r="K81" i="3"/>
  <c r="I81" i="3"/>
  <c r="G81" i="3"/>
  <c r="E81" i="3"/>
  <c r="L81" i="3"/>
  <c r="J81" i="3"/>
  <c r="H81" i="3"/>
  <c r="M78" i="3"/>
  <c r="M77" i="3" s="1"/>
  <c r="I78" i="3"/>
  <c r="I77" i="3" s="1"/>
  <c r="E78" i="3"/>
  <c r="E77" i="3" s="1"/>
  <c r="L78" i="3"/>
  <c r="J78" i="3"/>
  <c r="J77" i="3" s="1"/>
  <c r="H78" i="3"/>
  <c r="H77" i="3" s="1"/>
  <c r="F78" i="3"/>
  <c r="F77" i="3" s="1"/>
  <c r="K78" i="3"/>
  <c r="K77" i="3" s="1"/>
  <c r="G78" i="3"/>
  <c r="L77" i="3"/>
  <c r="M73" i="3"/>
  <c r="I73" i="3"/>
  <c r="E73" i="3"/>
  <c r="L73" i="3"/>
  <c r="J73" i="3"/>
  <c r="H73" i="3"/>
  <c r="F73" i="3"/>
  <c r="K73" i="3"/>
  <c r="G73" i="3"/>
  <c r="M68" i="3"/>
  <c r="I68" i="3"/>
  <c r="E68" i="3"/>
  <c r="L68" i="3"/>
  <c r="J68" i="3"/>
  <c r="H68" i="3"/>
  <c r="F68" i="3"/>
  <c r="K68" i="3"/>
  <c r="G68" i="3"/>
  <c r="L65" i="3"/>
  <c r="L64" i="3" s="1"/>
  <c r="H65" i="3"/>
  <c r="H64" i="3" s="1"/>
  <c r="M65" i="3"/>
  <c r="M64" i="3" s="1"/>
  <c r="K65" i="3"/>
  <c r="K64" i="3" s="1"/>
  <c r="I65" i="3"/>
  <c r="I64" i="3" s="1"/>
  <c r="G65" i="3"/>
  <c r="E65" i="3"/>
  <c r="E64" i="3" s="1"/>
  <c r="J65" i="3"/>
  <c r="J64" i="3" s="1"/>
  <c r="F65" i="3"/>
  <c r="F64" i="3" s="1"/>
  <c r="G64" i="3"/>
  <c r="J59" i="3"/>
  <c r="F59" i="3"/>
  <c r="M59" i="3"/>
  <c r="K59" i="3"/>
  <c r="I59" i="3"/>
  <c r="G59" i="3"/>
  <c r="E59" i="3"/>
  <c r="L59" i="3"/>
  <c r="H59" i="3"/>
  <c r="M56" i="3"/>
  <c r="I56" i="3"/>
  <c r="E56" i="3"/>
  <c r="L56" i="3"/>
  <c r="J56" i="3"/>
  <c r="H56" i="3"/>
  <c r="F56" i="3"/>
  <c r="K56" i="3"/>
  <c r="G56" i="3"/>
  <c r="L53" i="3"/>
  <c r="L52" i="3" s="1"/>
  <c r="L51" i="3" s="1"/>
  <c r="H53" i="3"/>
  <c r="H52" i="3" s="1"/>
  <c r="H51" i="3" s="1"/>
  <c r="M53" i="3"/>
  <c r="M52" i="3" s="1"/>
  <c r="M51" i="3" s="1"/>
  <c r="K53" i="3"/>
  <c r="K52" i="3" s="1"/>
  <c r="K51" i="3" s="1"/>
  <c r="I53" i="3"/>
  <c r="I52" i="3" s="1"/>
  <c r="I51" i="3" s="1"/>
  <c r="G53" i="3"/>
  <c r="E53" i="3"/>
  <c r="E52" i="3" s="1"/>
  <c r="E51" i="3" s="1"/>
  <c r="J53" i="3"/>
  <c r="J52" i="3" s="1"/>
  <c r="F53" i="3"/>
  <c r="F52" i="3" s="1"/>
  <c r="F51" i="3" s="1"/>
  <c r="G52" i="3"/>
  <c r="G51" i="3" s="1"/>
  <c r="M47" i="3"/>
  <c r="I47" i="3"/>
  <c r="E47" i="3"/>
  <c r="L47" i="3"/>
  <c r="J47" i="3"/>
  <c r="H47" i="3"/>
  <c r="F47" i="3"/>
  <c r="K47" i="3"/>
  <c r="G47" i="3"/>
  <c r="M8" i="3"/>
  <c r="I8" i="3"/>
  <c r="E8" i="3"/>
  <c r="K8" i="3"/>
  <c r="K4" i="3" s="1"/>
  <c r="G8" i="3"/>
  <c r="G4" i="3" s="1"/>
  <c r="J8" i="3"/>
  <c r="F8" i="3"/>
  <c r="L5" i="3"/>
  <c r="H5" i="3"/>
  <c r="M5" i="3"/>
  <c r="K5" i="3"/>
  <c r="I5" i="3"/>
  <c r="G5" i="3"/>
  <c r="E5" i="3"/>
  <c r="J5" i="3"/>
  <c r="F5" i="3"/>
  <c r="K81" i="2"/>
  <c r="G81" i="2"/>
  <c r="L81" i="2"/>
  <c r="J81" i="2"/>
  <c r="H81" i="2"/>
  <c r="F81" i="2"/>
  <c r="M81" i="2"/>
  <c r="I81" i="2"/>
  <c r="E81" i="2"/>
  <c r="J78" i="2"/>
  <c r="F78" i="2"/>
  <c r="M78" i="2"/>
  <c r="M77" i="2" s="1"/>
  <c r="K78" i="2"/>
  <c r="I78" i="2"/>
  <c r="G78" i="2"/>
  <c r="E78" i="2"/>
  <c r="E77" i="2" s="1"/>
  <c r="L78" i="2"/>
  <c r="H78" i="2"/>
  <c r="I77" i="2"/>
  <c r="J73" i="2"/>
  <c r="F73" i="2"/>
  <c r="M73" i="2"/>
  <c r="K73" i="2"/>
  <c r="I73" i="2"/>
  <c r="G73" i="2"/>
  <c r="E73" i="2"/>
  <c r="L73" i="2"/>
  <c r="H73" i="2"/>
  <c r="J68" i="2"/>
  <c r="F68" i="2"/>
  <c r="M68" i="2"/>
  <c r="K68" i="2"/>
  <c r="I68" i="2"/>
  <c r="G68" i="2"/>
  <c r="E68" i="2"/>
  <c r="L68" i="2"/>
  <c r="H68" i="2"/>
  <c r="M65" i="2"/>
  <c r="I65" i="2"/>
  <c r="E65" i="2"/>
  <c r="L65" i="2"/>
  <c r="J65" i="2"/>
  <c r="H65" i="2"/>
  <c r="F65" i="2"/>
  <c r="K65" i="2"/>
  <c r="G65" i="2"/>
  <c r="G64" i="2" s="1"/>
  <c r="L64" i="2"/>
  <c r="H64" i="2"/>
  <c r="K59" i="2"/>
  <c r="G59" i="2"/>
  <c r="L59" i="2"/>
  <c r="J59" i="2"/>
  <c r="H59" i="2"/>
  <c r="F59" i="2"/>
  <c r="M59" i="2"/>
  <c r="I59" i="2"/>
  <c r="E59" i="2"/>
  <c r="J56" i="2"/>
  <c r="F56" i="2"/>
  <c r="M56" i="2"/>
  <c r="K56" i="2"/>
  <c r="I56" i="2"/>
  <c r="G56" i="2"/>
  <c r="E56" i="2"/>
  <c r="L56" i="2"/>
  <c r="H56" i="2"/>
  <c r="M53" i="2"/>
  <c r="M52" i="2" s="1"/>
  <c r="I53" i="2"/>
  <c r="I52" i="2" s="1"/>
  <c r="E53" i="2"/>
  <c r="E52" i="2" s="1"/>
  <c r="L53" i="2"/>
  <c r="J53" i="2"/>
  <c r="J52" i="2" s="1"/>
  <c r="H53" i="2"/>
  <c r="H52" i="2" s="1"/>
  <c r="H51" i="2" s="1"/>
  <c r="F53" i="2"/>
  <c r="F52" i="2" s="1"/>
  <c r="K53" i="2"/>
  <c r="K52" i="2" s="1"/>
  <c r="G53" i="2"/>
  <c r="G52" i="2" s="1"/>
  <c r="L52" i="2"/>
  <c r="L51" i="2" s="1"/>
  <c r="J47" i="2"/>
  <c r="F47" i="2"/>
  <c r="M47" i="2"/>
  <c r="K47" i="2"/>
  <c r="I47" i="2"/>
  <c r="G47" i="2"/>
  <c r="E47" i="2"/>
  <c r="L47" i="2"/>
  <c r="H47" i="2"/>
  <c r="J8" i="2"/>
  <c r="F8" i="2"/>
  <c r="K8" i="2"/>
  <c r="G8" i="2"/>
  <c r="L8" i="2"/>
  <c r="H8" i="2"/>
  <c r="M5" i="2"/>
  <c r="I5" i="2"/>
  <c r="E5" i="2"/>
  <c r="L5" i="2"/>
  <c r="L4" i="2" s="1"/>
  <c r="J5" i="2"/>
  <c r="H5" i="2"/>
  <c r="H4" i="2" s="1"/>
  <c r="F5" i="2"/>
  <c r="K5" i="2"/>
  <c r="K4" i="2" s="1"/>
  <c r="G5" i="2"/>
  <c r="K36" i="1"/>
  <c r="G36" i="1"/>
  <c r="L36" i="1"/>
  <c r="J36" i="1"/>
  <c r="H36" i="1"/>
  <c r="F36" i="1"/>
  <c r="M36" i="1"/>
  <c r="I36" i="1"/>
  <c r="E36" i="1"/>
  <c r="K31" i="1"/>
  <c r="G31" i="1"/>
  <c r="L31" i="1"/>
  <c r="H31" i="1"/>
  <c r="M31" i="1"/>
  <c r="I31" i="1"/>
  <c r="E31" i="1"/>
  <c r="I21" i="1"/>
  <c r="K21" i="1"/>
  <c r="G21" i="1"/>
  <c r="L21" i="1"/>
  <c r="J21" i="1"/>
  <c r="H21" i="1"/>
  <c r="F21" i="1"/>
  <c r="M21" i="1"/>
  <c r="E21" i="1"/>
  <c r="F10" i="1"/>
  <c r="F9" i="1" s="1"/>
  <c r="J10" i="1"/>
  <c r="J9" i="1" s="1"/>
  <c r="H10" i="1"/>
  <c r="H9" i="1" s="1"/>
  <c r="M10" i="1"/>
  <c r="M9" i="1" s="1"/>
  <c r="L10" i="1"/>
  <c r="L9" i="1" s="1"/>
  <c r="E10" i="1"/>
  <c r="E9" i="1" s="1"/>
  <c r="I10" i="1"/>
  <c r="I9" i="1" s="1"/>
  <c r="H4" i="1"/>
  <c r="H40" i="1" s="1"/>
  <c r="E4" i="1"/>
  <c r="E40" i="1" s="1"/>
  <c r="M4" i="1"/>
  <c r="M40" i="1" s="1"/>
  <c r="I4" i="1"/>
  <c r="K4" i="1"/>
  <c r="L4" i="1"/>
  <c r="G4" i="1"/>
  <c r="D4" i="31" l="1"/>
  <c r="H4" i="31"/>
  <c r="C4" i="31"/>
  <c r="G4" i="31"/>
  <c r="I26" i="15"/>
  <c r="G26" i="17"/>
  <c r="E26" i="17"/>
  <c r="I26" i="17"/>
  <c r="D26" i="17"/>
  <c r="H26" i="17"/>
  <c r="F26" i="15"/>
  <c r="J26" i="15"/>
  <c r="F26" i="17"/>
  <c r="J26" i="17"/>
  <c r="F26" i="13"/>
  <c r="J26" i="13"/>
  <c r="D26" i="15"/>
  <c r="H26" i="15"/>
  <c r="K26" i="17"/>
  <c r="D26" i="19"/>
  <c r="H26" i="19"/>
  <c r="C19" i="20"/>
  <c r="G19" i="20"/>
  <c r="K19" i="20"/>
  <c r="J26" i="21"/>
  <c r="C26" i="19"/>
  <c r="G26" i="19"/>
  <c r="K26" i="19"/>
  <c r="E26" i="19"/>
  <c r="I26" i="19"/>
  <c r="D19" i="20"/>
  <c r="H19" i="20"/>
  <c r="D4" i="21"/>
  <c r="D26" i="21" s="1"/>
  <c r="H4" i="21"/>
  <c r="H26" i="21" s="1"/>
  <c r="C4" i="21"/>
  <c r="C26" i="21" s="1"/>
  <c r="G4" i="21"/>
  <c r="G26" i="21" s="1"/>
  <c r="K4" i="21"/>
  <c r="K26" i="21" s="1"/>
  <c r="K92" i="3"/>
  <c r="I40" i="1"/>
  <c r="K40" i="1"/>
  <c r="E8" i="2"/>
  <c r="E4" i="2" s="1"/>
  <c r="E92" i="2" s="1"/>
  <c r="I8" i="2"/>
  <c r="M8" i="2"/>
  <c r="G51" i="2"/>
  <c r="F64" i="2"/>
  <c r="F51" i="2" s="1"/>
  <c r="J64" i="2"/>
  <c r="E64" i="2"/>
  <c r="E51" i="2" s="1"/>
  <c r="I64" i="2"/>
  <c r="I51" i="2" s="1"/>
  <c r="M64" i="2"/>
  <c r="M51" i="2" s="1"/>
  <c r="F4" i="3"/>
  <c r="F92" i="3" s="1"/>
  <c r="G77" i="3"/>
  <c r="G92" i="3" s="1"/>
  <c r="H51" i="6"/>
  <c r="H92" i="6" s="1"/>
  <c r="G10" i="1"/>
  <c r="G9" i="1" s="1"/>
  <c r="G40" i="1" s="1"/>
  <c r="K10" i="1"/>
  <c r="K9" i="1" s="1"/>
  <c r="F31" i="1"/>
  <c r="J31" i="1"/>
  <c r="F4" i="2"/>
  <c r="J4" i="2"/>
  <c r="I4" i="2"/>
  <c r="M4" i="2"/>
  <c r="H77" i="2"/>
  <c r="H92" i="2" s="1"/>
  <c r="G77" i="2"/>
  <c r="K77" i="2"/>
  <c r="F77" i="2"/>
  <c r="J77" i="2"/>
  <c r="J4" i="3"/>
  <c r="J92" i="3" s="1"/>
  <c r="H8" i="3"/>
  <c r="L8" i="3"/>
  <c r="L40" i="1"/>
  <c r="J51" i="2"/>
  <c r="E51" i="5"/>
  <c r="E92" i="5" s="1"/>
  <c r="F4" i="1"/>
  <c r="F40" i="1" s="1"/>
  <c r="J4" i="1"/>
  <c r="G4" i="2"/>
  <c r="K64" i="2"/>
  <c r="K51" i="2" s="1"/>
  <c r="K92" i="2" s="1"/>
  <c r="L77" i="2"/>
  <c r="L92" i="2" s="1"/>
  <c r="E4" i="3"/>
  <c r="E92" i="3" s="1"/>
  <c r="I4" i="3"/>
  <c r="I92" i="3" s="1"/>
  <c r="M4" i="3"/>
  <c r="M92" i="3" s="1"/>
  <c r="H4" i="3"/>
  <c r="H92" i="3" s="1"/>
  <c r="L4" i="3"/>
  <c r="L92" i="3" s="1"/>
  <c r="J51" i="3"/>
  <c r="K92" i="4"/>
  <c r="G51" i="5"/>
  <c r="K64" i="5"/>
  <c r="H77" i="5"/>
  <c r="H92" i="5" s="1"/>
  <c r="G77" i="5"/>
  <c r="K77" i="5"/>
  <c r="J4" i="6"/>
  <c r="J92" i="6" s="1"/>
  <c r="H64" i="6"/>
  <c r="E4" i="4"/>
  <c r="E92" i="4" s="1"/>
  <c r="I4" i="4"/>
  <c r="I92" i="4" s="1"/>
  <c r="M4" i="4"/>
  <c r="M92" i="4" s="1"/>
  <c r="G92" i="5"/>
  <c r="K51" i="5"/>
  <c r="K92" i="5" s="1"/>
  <c r="E92" i="6"/>
  <c r="M92" i="6"/>
  <c r="L92" i="6"/>
  <c r="J4" i="5"/>
  <c r="F64" i="5"/>
  <c r="F51" i="5" s="1"/>
  <c r="F92" i="5" s="1"/>
  <c r="J64" i="5"/>
  <c r="J51" i="5" s="1"/>
  <c r="E64" i="5"/>
  <c r="I64" i="5"/>
  <c r="I51" i="5" s="1"/>
  <c r="I92" i="5" s="1"/>
  <c r="M64" i="5"/>
  <c r="M51" i="5" s="1"/>
  <c r="M92" i="5" s="1"/>
  <c r="G92" i="2" l="1"/>
  <c r="J92" i="5"/>
  <c r="I92" i="2"/>
  <c r="J40" i="1"/>
  <c r="J92" i="2"/>
  <c r="M92" i="2"/>
  <c r="F92" i="2"/>
</calcChain>
</file>

<file path=xl/sharedStrings.xml><?xml version="1.0" encoding="utf-8"?>
<sst xmlns="http://schemas.openxmlformats.org/spreadsheetml/2006/main" count="7835" uniqueCount="174">
  <si>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</si>
  <si>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</si>
  <si>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</si>
  <si>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</si>
  <si>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</si>
  <si>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</si>
  <si>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</si>
  <si>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</si>
  <si>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</si>
  <si>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</si>
  <si>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</si>
  <si>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</si>
  <si>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</si>
  <si>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</si>
  <si>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</si>
  <si>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</si>
  <si>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</si>
  <si>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</si>
  <si>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</si>
  <si>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</si>
  <si>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</si>
  <si>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</si>
  <si>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</si>
  <si>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</si>
  <si>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</si>
  <si>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</si>
  <si>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</si>
  <si>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</si>
  <si>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</si>
  <si>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</si>
  <si>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</si>
  <si>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</si>
  <si>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</si>
  <si>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</si>
  <si>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</si>
  <si>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</si>
  <si>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</si>
  <si>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</si>
  <si>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</si>
  <si>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</si>
  <si>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</si>
  <si>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</si>
  <si>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</si>
  <si>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</si>
  <si>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</si>
  <si>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</si>
  <si>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</si>
  <si>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</si>
  <si>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</si>
  <si>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</si>
  <si>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</si>
  <si>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</si>
  <si>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</si>
  <si>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</si>
  <si>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</si>
  <si>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</si>
  <si>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</si>
  <si>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</si>
  <si>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</si>
  <si>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</si>
  <si>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</si>
  <si>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</si>
  <si>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</si>
  <si>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</si>
  <si>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</si>
  <si>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</si>
  <si>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</si>
  <si>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</si>
  <si>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</si>
  <si>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</si>
  <si>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</si>
  <si>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</si>
  <si>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</si>
  <si>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</si>
  <si>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</si>
  <si>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</si>
  <si>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</si>
  <si>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</si>
  <si>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</si>
  <si>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</si>
  <si>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</si>
  <si>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</si>
  <si>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</si>
  <si>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</si>
  <si>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</si>
  <si>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</si>
  <si>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</si>
  <si>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</si>
  <si>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</si>
  <si>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</si>
  <si>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</si>
  <si>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</si>
  <si>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</si>
  <si>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</si>
  <si>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</si>
  <si>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</si>
  <si>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</si>
  <si>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</si>
  <si>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</si>
  <si>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</si>
  <si>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</si>
  <si>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</si>
  <si>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</si>
  <si>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</si>
  <si>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</si>
  <si>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</si>
  <si>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</si>
  <si>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</si>
  <si>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</si>
  <si>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</si>
  <si>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</si>
  <si>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</si>
  <si>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</si>
  <si>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</si>
  <si>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</si>
  <si>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</si>
  <si>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</si>
  <si>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</si>
  <si>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Total payments and estimates</t>
  </si>
  <si>
    <t>Transfers and subsidies to:</t>
  </si>
  <si>
    <t>Transfers received</t>
  </si>
  <si>
    <t xml:space="preserve">Sales of capital assets </t>
  </si>
  <si>
    <t>Table B.1: Specification of receipts: Sport, Recreation, Arts And Culture</t>
  </si>
  <si>
    <t>Table B.2: Payments and estimates by economic classification: Sport, Recreation, Arts And Culture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</si>
  <si>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</si>
  <si>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</si>
  <si>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</si>
  <si>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</si>
  <si>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</si>
  <si>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</si>
  <si>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</si>
  <si>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</si>
  <si>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Cultural Affairs</t>
  </si>
  <si>
    <t>3. Library And Archives Services</t>
  </si>
  <si>
    <t>4. Sports And Recreation</t>
  </si>
  <si>
    <t xml:space="preserve">5. </t>
  </si>
  <si>
    <t xml:space="preserve">6. </t>
  </si>
  <si>
    <t xml:space="preserve">7. </t>
  </si>
  <si>
    <t xml:space="preserve">8.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</si>
  <si>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</si>
  <si>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</si>
  <si>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</si>
  <si>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</si>
  <si>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</si>
  <si>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</si>
  <si>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9. </t>
  </si>
  <si>
    <t>1. Office Of Mec</t>
  </si>
  <si>
    <t>2. Corporate Services</t>
  </si>
  <si>
    <t>1. Management</t>
  </si>
  <si>
    <t>2. Arts And Culture</t>
  </si>
  <si>
    <t>3. Museums Services</t>
  </si>
  <si>
    <t>4. Heritage Services</t>
  </si>
  <si>
    <t>5. Language Services</t>
  </si>
  <si>
    <t>2. Library And Information Services</t>
  </si>
  <si>
    <t>3. Archives Services</t>
  </si>
  <si>
    <t>2. Sport Development</t>
  </si>
  <si>
    <t>3. Recreation Development</t>
  </si>
  <si>
    <t>4. School Sport</t>
  </si>
  <si>
    <t>5. 2010 World Cup</t>
  </si>
  <si>
    <t>Table 3: Summary of departmental receipts collection</t>
  </si>
  <si>
    <t>Table 4: Summary of payments and estimates by programme: Sport, Recreation, Arts And Culture</t>
  </si>
  <si>
    <t>Table 5: Summary of provincial payments and estimates by economic classification: Sport, Recreation, Arts And Culture</t>
  </si>
  <si>
    <t>Table 14: Summary of payments and estimates by sub-programme: Administration</t>
  </si>
  <si>
    <t>Table 15: Summary of payments and estimates by economic classification: Administration</t>
  </si>
  <si>
    <t>Table 17: Summary of payments and estimates by sub-programme: Cultural Affairs</t>
  </si>
  <si>
    <t>Table 18: Summary of payments and estimates by economic classification: Cultural Affairs</t>
  </si>
  <si>
    <t>Table 20: Summary of payments and estimates by sub-programme: Library And Archives Services</t>
  </si>
  <si>
    <t>Table 21: Summary of payments and estimates by economic classification: Library And Archives Services</t>
  </si>
  <si>
    <t>Table 23: Summary of payments and estimates by sub-programme: Sports And Recreation</t>
  </si>
  <si>
    <t>Table 24: Summary of payments and estimates by economic classification: Sports And Recreation</t>
  </si>
  <si>
    <t>Table B.2A: Payments and estimates by economic classification: Administration</t>
  </si>
  <si>
    <t>Table B.2B: Payments and estimates by economic classification: Cultural Affairs</t>
  </si>
  <si>
    <t>Table B.2C: Payments and estimates by economic classification: Library And Archives Services</t>
  </si>
  <si>
    <t>Table B.2D: Payments and estimates by economic classification: Sports And 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</si>
</sst>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4"/>
    <col min="27" max="16384" width="9.140625" style="108"/>
  </cols>
  <sheetData>
    <row r="1" spans="1:27" s="6" customFormat="1" ht="15.75" customHeight="1" x14ac:dyDescent="0.2">
      <c r="A1" s="1" t="s">
        <v>159</v>
      </c>
      <c r="B1" s="2"/>
      <c r="C1" s="4"/>
      <c r="D1" s="4"/>
      <c r="E1" s="4"/>
      <c r="F1" s="4"/>
      <c r="G1" s="4"/>
      <c r="H1" s="4"/>
      <c r="I1" s="4"/>
      <c r="J1" s="4"/>
      <c r="K1" s="4"/>
      <c r="Z1" s="16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5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6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5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5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5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5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5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399</v>
      </c>
      <c r="D9" s="157">
        <v>481</v>
      </c>
      <c r="E9" s="157">
        <v>554</v>
      </c>
      <c r="F9" s="156">
        <v>371</v>
      </c>
      <c r="G9" s="157">
        <v>371</v>
      </c>
      <c r="H9" s="158">
        <v>530</v>
      </c>
      <c r="I9" s="157">
        <v>392</v>
      </c>
      <c r="J9" s="157">
        <v>562</v>
      </c>
      <c r="K9" s="157">
        <v>591.78599999999994</v>
      </c>
      <c r="Z9" s="165"/>
      <c r="AA9" s="18" t="s">
        <v>0</v>
      </c>
    </row>
    <row r="10" spans="1:27" s="18" customFormat="1" ht="12.75" customHeight="1" x14ac:dyDescent="0.2">
      <c r="A10" s="70"/>
      <c r="B10" s="151" t="s">
        <v>120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5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5"/>
    </row>
    <row r="12" spans="1:27" s="18" customFormat="1" ht="12.75" customHeight="1" x14ac:dyDescent="0.2">
      <c r="A12" s="70"/>
      <c r="B12" s="151" t="s">
        <v>32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5"/>
    </row>
    <row r="13" spans="1:27" s="18" customFormat="1" ht="12.75" customHeight="1" x14ac:dyDescent="0.2">
      <c r="A13" s="70"/>
      <c r="B13" s="151" t="s">
        <v>121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5"/>
    </row>
    <row r="14" spans="1:27" s="18" customFormat="1" ht="12.75" customHeight="1" x14ac:dyDescent="0.25">
      <c r="A14" s="64"/>
      <c r="B14" s="155" t="s">
        <v>39</v>
      </c>
      <c r="C14" s="160">
        <v>2804</v>
      </c>
      <c r="D14" s="160">
        <v>1162</v>
      </c>
      <c r="E14" s="160">
        <v>363</v>
      </c>
      <c r="F14" s="159">
        <v>449</v>
      </c>
      <c r="G14" s="160">
        <v>449</v>
      </c>
      <c r="H14" s="161">
        <v>377</v>
      </c>
      <c r="I14" s="160">
        <v>524</v>
      </c>
      <c r="J14" s="160">
        <v>478</v>
      </c>
      <c r="K14" s="160">
        <v>503</v>
      </c>
      <c r="Z14" s="165"/>
    </row>
    <row r="15" spans="1:27" s="18" customFormat="1" ht="12.75" customHeight="1" x14ac:dyDescent="0.25">
      <c r="A15" s="144"/>
      <c r="B15" s="145" t="s">
        <v>40</v>
      </c>
      <c r="C15" s="170">
        <f>SUM(C5:C14)</f>
        <v>3203</v>
      </c>
      <c r="D15" s="170">
        <f t="shared" ref="D15:K15" si="1">SUM(D5:D14)</f>
        <v>1643</v>
      </c>
      <c r="E15" s="170">
        <f t="shared" si="1"/>
        <v>917</v>
      </c>
      <c r="F15" s="171">
        <f t="shared" si="1"/>
        <v>820</v>
      </c>
      <c r="G15" s="170">
        <f t="shared" si="1"/>
        <v>820</v>
      </c>
      <c r="H15" s="172">
        <f t="shared" si="1"/>
        <v>907</v>
      </c>
      <c r="I15" s="170">
        <f t="shared" si="1"/>
        <v>916</v>
      </c>
      <c r="J15" s="170">
        <f t="shared" si="1"/>
        <v>1040</v>
      </c>
      <c r="K15" s="170">
        <f t="shared" si="1"/>
        <v>1094.7860000000001</v>
      </c>
      <c r="Z15" s="165"/>
    </row>
    <row r="16" spans="1:27" s="18" customFormat="1" x14ac:dyDescent="0.2">
      <c r="Z16" s="165"/>
    </row>
    <row r="17" spans="26:26" s="18" customFormat="1" x14ac:dyDescent="0.2">
      <c r="Z17" s="165"/>
    </row>
    <row r="18" spans="26:26" s="18" customFormat="1" x14ac:dyDescent="0.2">
      <c r="Z18" s="165"/>
    </row>
    <row r="19" spans="26:26" s="18" customFormat="1" x14ac:dyDescent="0.2">
      <c r="Z19" s="165"/>
    </row>
    <row r="20" spans="26:26" s="18" customFormat="1" x14ac:dyDescent="0.2">
      <c r="Z20" s="165"/>
    </row>
    <row r="21" spans="26:26" s="18" customFormat="1" x14ac:dyDescent="0.2">
      <c r="Z21" s="165"/>
    </row>
    <row r="22" spans="26:26" s="18" customFormat="1" x14ac:dyDescent="0.2">
      <c r="Z22" s="165"/>
    </row>
    <row r="23" spans="26:26" s="18" customFormat="1" x14ac:dyDescent="0.2">
      <c r="Z23" s="165"/>
    </row>
    <row r="24" spans="26:26" s="18" customFormat="1" x14ac:dyDescent="0.2">
      <c r="Z24" s="165"/>
    </row>
    <row r="25" spans="26:26" s="18" customFormat="1" x14ac:dyDescent="0.2">
      <c r="Z25" s="165"/>
    </row>
    <row r="26" spans="26:26" s="18" customFormat="1" x14ac:dyDescent="0.2">
      <c r="Z26" s="165"/>
    </row>
    <row r="27" spans="26:26" s="18" customFormat="1" x14ac:dyDescent="0.2">
      <c r="Z27" s="165"/>
    </row>
    <row r="28" spans="26:26" s="18" customFormat="1" x14ac:dyDescent="0.2">
      <c r="Z28" s="165"/>
    </row>
    <row r="29" spans="26:26" s="18" customFormat="1" x14ac:dyDescent="0.2">
      <c r="Z29" s="165"/>
    </row>
    <row r="30" spans="26:26" s="18" customFormat="1" x14ac:dyDescent="0.2">
      <c r="Z30" s="165"/>
    </row>
    <row r="31" spans="26:26" s="18" customFormat="1" x14ac:dyDescent="0.2">
      <c r="Z31" s="165"/>
    </row>
    <row r="32" spans="26:26" s="18" customFormat="1" x14ac:dyDescent="0.2">
      <c r="Z32" s="165"/>
    </row>
    <row r="33" spans="26:26" s="18" customFormat="1" x14ac:dyDescent="0.2">
      <c r="Z33" s="165"/>
    </row>
    <row r="34" spans="26:26" s="18" customFormat="1" x14ac:dyDescent="0.2">
      <c r="Z34" s="165"/>
    </row>
    <row r="35" spans="26:26" s="18" customFormat="1" x14ac:dyDescent="0.2">
      <c r="Z35" s="165"/>
    </row>
    <row r="36" spans="26:26" s="18" customFormat="1" x14ac:dyDescent="0.2">
      <c r="Z36" s="165"/>
    </row>
    <row r="37" spans="26:26" s="18" customFormat="1" x14ac:dyDescent="0.2">
      <c r="Z37" s="165"/>
    </row>
    <row r="38" spans="26:26" s="18" customFormat="1" x14ac:dyDescent="0.2">
      <c r="Z38" s="165"/>
    </row>
    <row r="39" spans="26:26" s="18" customFormat="1" x14ac:dyDescent="0.2">
      <c r="Z39" s="165"/>
    </row>
    <row r="40" spans="26:26" s="18" customFormat="1" x14ac:dyDescent="0.2">
      <c r="Z40" s="165"/>
    </row>
    <row r="41" spans="26:26" s="18" customFormat="1" x14ac:dyDescent="0.2">
      <c r="Z41" s="165"/>
    </row>
    <row r="42" spans="26:26" s="18" customFormat="1" x14ac:dyDescent="0.2">
      <c r="Z42" s="165"/>
    </row>
    <row r="43" spans="26:26" s="18" customFormat="1" x14ac:dyDescent="0.2">
      <c r="Z43" s="165"/>
    </row>
    <row r="44" spans="26:26" s="18" customFormat="1" x14ac:dyDescent="0.2">
      <c r="Z44" s="165"/>
    </row>
    <row r="45" spans="26:26" s="18" customFormat="1" x14ac:dyDescent="0.2">
      <c r="Z45" s="165"/>
    </row>
    <row r="46" spans="26:26" s="18" customFormat="1" x14ac:dyDescent="0.2">
      <c r="Z46" s="165"/>
    </row>
    <row r="47" spans="26:26" s="18" customFormat="1" x14ac:dyDescent="0.2">
      <c r="Z47" s="165"/>
    </row>
    <row r="48" spans="26:26" s="18" customFormat="1" x14ac:dyDescent="0.2">
      <c r="Z48" s="165"/>
    </row>
    <row r="49" spans="26:26" s="18" customFormat="1" x14ac:dyDescent="0.2">
      <c r="Z49" s="165"/>
    </row>
    <row r="50" spans="26:26" s="18" customFormat="1" x14ac:dyDescent="0.2">
      <c r="Z50" s="165"/>
    </row>
    <row r="51" spans="26:26" s="18" customFormat="1" x14ac:dyDescent="0.2">
      <c r="Z51" s="165"/>
    </row>
    <row r="52" spans="26:26" s="18" customFormat="1" x14ac:dyDescent="0.2">
      <c r="Z52" s="165"/>
    </row>
    <row r="53" spans="26:26" s="18" customFormat="1" x14ac:dyDescent="0.2">
      <c r="Z53" s="165"/>
    </row>
    <row r="54" spans="26:26" s="18" customFormat="1" x14ac:dyDescent="0.2">
      <c r="Z54" s="165"/>
    </row>
    <row r="55" spans="26:26" s="18" customFormat="1" x14ac:dyDescent="0.2">
      <c r="Z55" s="165"/>
    </row>
    <row r="56" spans="26:26" s="18" customFormat="1" x14ac:dyDescent="0.2">
      <c r="Z56" s="165"/>
    </row>
    <row r="57" spans="26:26" s="18" customFormat="1" x14ac:dyDescent="0.2">
      <c r="Z57" s="165"/>
    </row>
    <row r="58" spans="26:26" s="18" customFormat="1" x14ac:dyDescent="0.2">
      <c r="Z58" s="165"/>
    </row>
    <row r="59" spans="26:26" s="18" customFormat="1" x14ac:dyDescent="0.2">
      <c r="Z59" s="165"/>
    </row>
    <row r="60" spans="26:26" s="18" customFormat="1" x14ac:dyDescent="0.2">
      <c r="Z60" s="165"/>
    </row>
    <row r="61" spans="26:26" s="18" customFormat="1" x14ac:dyDescent="0.2">
      <c r="Z61" s="165"/>
    </row>
    <row r="62" spans="26:26" s="18" customFormat="1" x14ac:dyDescent="0.2">
      <c r="Z62" s="165"/>
    </row>
    <row r="63" spans="26:26" s="18" customFormat="1" x14ac:dyDescent="0.2">
      <c r="Z63" s="165"/>
    </row>
    <row r="64" spans="26:26" s="18" customFormat="1" x14ac:dyDescent="0.2">
      <c r="Z64" s="165"/>
    </row>
    <row r="65" spans="26:26" s="18" customFormat="1" x14ac:dyDescent="0.2">
      <c r="Z65" s="165"/>
    </row>
    <row r="66" spans="26:26" s="18" customFormat="1" x14ac:dyDescent="0.2">
      <c r="Z66" s="165"/>
    </row>
    <row r="67" spans="26:26" s="18" customFormat="1" x14ac:dyDescent="0.2">
      <c r="Z67" s="165"/>
    </row>
    <row r="68" spans="26:26" s="18" customFormat="1" x14ac:dyDescent="0.2">
      <c r="Z68" s="165"/>
    </row>
    <row r="69" spans="26:26" s="18" customFormat="1" x14ac:dyDescent="0.2">
      <c r="Z69" s="165"/>
    </row>
    <row r="70" spans="26:26" s="18" customFormat="1" x14ac:dyDescent="0.2">
      <c r="Z70" s="165"/>
    </row>
    <row r="71" spans="26:26" s="18" customFormat="1" x14ac:dyDescent="0.2">
      <c r="Z71" s="165"/>
    </row>
    <row r="72" spans="26:26" s="18" customFormat="1" x14ac:dyDescent="0.2">
      <c r="Z72" s="165"/>
    </row>
    <row r="73" spans="26:26" s="18" customFormat="1" x14ac:dyDescent="0.2">
      <c r="Z73" s="165"/>
    </row>
    <row r="74" spans="26:26" s="18" customFormat="1" x14ac:dyDescent="0.2">
      <c r="Z74" s="165"/>
    </row>
    <row r="75" spans="26:26" s="18" customFormat="1" x14ac:dyDescent="0.2">
      <c r="Z75" s="165"/>
    </row>
    <row r="76" spans="26:26" s="18" customFormat="1" x14ac:dyDescent="0.2">
      <c r="Z76" s="165"/>
    </row>
    <row r="77" spans="26:26" s="18" customFormat="1" x14ac:dyDescent="0.2">
      <c r="Z77" s="165"/>
    </row>
    <row r="78" spans="26:26" s="18" customFormat="1" x14ac:dyDescent="0.2">
      <c r="Z78" s="165"/>
    </row>
    <row r="79" spans="26:26" s="18" customFormat="1" x14ac:dyDescent="0.2">
      <c r="Z79" s="165"/>
    </row>
    <row r="80" spans="26:26" s="18" customFormat="1" x14ac:dyDescent="0.2">
      <c r="Z80" s="165"/>
    </row>
    <row r="81" spans="26:26" s="18" customFormat="1" x14ac:dyDescent="0.2">
      <c r="Z81" s="165"/>
    </row>
    <row r="82" spans="26:26" s="18" customFormat="1" x14ac:dyDescent="0.2">
      <c r="Z82" s="165"/>
    </row>
    <row r="83" spans="26:26" s="18" customFormat="1" x14ac:dyDescent="0.2">
      <c r="Z83" s="165"/>
    </row>
    <row r="84" spans="26:26" s="18" customFormat="1" x14ac:dyDescent="0.2">
      <c r="Z84" s="165"/>
    </row>
    <row r="85" spans="26:26" s="18" customFormat="1" x14ac:dyDescent="0.2">
      <c r="Z85" s="165"/>
    </row>
    <row r="86" spans="26:26" s="18" customFormat="1" x14ac:dyDescent="0.2">
      <c r="Z86" s="165"/>
    </row>
    <row r="87" spans="26:26" s="18" customFormat="1" x14ac:dyDescent="0.2">
      <c r="Z87" s="165"/>
    </row>
    <row r="88" spans="26:26" s="18" customFormat="1" x14ac:dyDescent="0.2">
      <c r="Z88" s="165"/>
    </row>
    <row r="89" spans="26:26" s="18" customFormat="1" x14ac:dyDescent="0.2">
      <c r="Z89" s="165"/>
    </row>
    <row r="90" spans="26:26" s="18" customFormat="1" x14ac:dyDescent="0.2">
      <c r="Z90" s="165"/>
    </row>
    <row r="91" spans="26:26" s="18" customFormat="1" x14ac:dyDescent="0.2">
      <c r="Z91" s="165"/>
    </row>
    <row r="92" spans="26:26" s="18" customFormat="1" x14ac:dyDescent="0.2">
      <c r="Z92" s="165"/>
    </row>
    <row r="93" spans="26:26" s="18" customFormat="1" x14ac:dyDescent="0.2">
      <c r="Z93" s="165"/>
    </row>
    <row r="94" spans="26:26" s="18" customFormat="1" x14ac:dyDescent="0.2">
      <c r="Z94" s="165"/>
    </row>
    <row r="95" spans="26:26" s="18" customFormat="1" x14ac:dyDescent="0.2">
      <c r="Z95" s="165"/>
    </row>
    <row r="96" spans="26:26" s="18" customFormat="1" x14ac:dyDescent="0.2">
      <c r="Z96" s="165"/>
    </row>
    <row r="97" spans="26:26" s="18" customFormat="1" x14ac:dyDescent="0.2">
      <c r="Z97" s="165"/>
    </row>
    <row r="98" spans="26:26" s="18" customFormat="1" x14ac:dyDescent="0.2">
      <c r="Z98" s="165"/>
    </row>
    <row r="99" spans="26:26" s="18" customFormat="1" x14ac:dyDescent="0.2">
      <c r="Z99" s="165"/>
    </row>
    <row r="100" spans="26:26" s="18" customFormat="1" x14ac:dyDescent="0.2">
      <c r="Z100" s="165"/>
    </row>
    <row r="101" spans="26:26" s="18" customFormat="1" x14ac:dyDescent="0.2">
      <c r="Z101" s="165"/>
    </row>
    <row r="102" spans="26:26" s="18" customFormat="1" x14ac:dyDescent="0.2">
      <c r="Z102" s="165"/>
    </row>
    <row r="103" spans="26:26" s="18" customFormat="1" x14ac:dyDescent="0.2">
      <c r="Z103" s="165"/>
    </row>
    <row r="104" spans="26:26" s="18" customFormat="1" x14ac:dyDescent="0.2">
      <c r="Z104" s="165"/>
    </row>
    <row r="105" spans="26:26" s="18" customFormat="1" x14ac:dyDescent="0.2">
      <c r="Z105" s="165"/>
    </row>
    <row r="106" spans="26:26" s="18" customFormat="1" x14ac:dyDescent="0.2">
      <c r="Z106" s="165"/>
    </row>
    <row r="107" spans="26:26" s="18" customFormat="1" x14ac:dyDescent="0.2">
      <c r="Z107" s="165"/>
    </row>
    <row r="108" spans="26:26" s="18" customFormat="1" x14ac:dyDescent="0.2">
      <c r="Z108" s="165"/>
    </row>
    <row r="109" spans="26:26" s="18" customFormat="1" x14ac:dyDescent="0.2">
      <c r="Z109" s="165"/>
    </row>
    <row r="110" spans="26:26" s="18" customFormat="1" x14ac:dyDescent="0.2">
      <c r="Z110" s="165"/>
    </row>
    <row r="111" spans="26:26" s="18" customFormat="1" x14ac:dyDescent="0.2">
      <c r="Z111" s="165"/>
    </row>
    <row r="112" spans="26:26" s="18" customFormat="1" x14ac:dyDescent="0.2">
      <c r="Z112" s="165"/>
    </row>
    <row r="113" spans="26:26" s="18" customFormat="1" x14ac:dyDescent="0.2">
      <c r="Z113" s="165"/>
    </row>
    <row r="114" spans="26:26" s="18" customFormat="1" x14ac:dyDescent="0.2">
      <c r="Z114" s="165"/>
    </row>
    <row r="115" spans="26:26" s="18" customFormat="1" x14ac:dyDescent="0.2">
      <c r="Z115" s="165"/>
    </row>
    <row r="116" spans="26:26" s="18" customFormat="1" x14ac:dyDescent="0.2">
      <c r="Z116" s="165"/>
    </row>
    <row r="117" spans="26:26" s="18" customFormat="1" x14ac:dyDescent="0.2">
      <c r="Z117" s="165"/>
    </row>
    <row r="118" spans="26:26" s="18" customFormat="1" x14ac:dyDescent="0.2">
      <c r="Z118" s="165"/>
    </row>
    <row r="119" spans="26:26" s="18" customFormat="1" x14ac:dyDescent="0.2">
      <c r="Z119" s="165"/>
    </row>
    <row r="120" spans="26:26" s="18" customFormat="1" x14ac:dyDescent="0.2">
      <c r="Z120" s="165"/>
    </row>
    <row r="121" spans="26:26" s="18" customFormat="1" x14ac:dyDescent="0.2">
      <c r="Z121" s="165"/>
    </row>
    <row r="122" spans="26:26" s="18" customFormat="1" x14ac:dyDescent="0.2">
      <c r="Z122" s="165"/>
    </row>
    <row r="123" spans="26:26" s="18" customFormat="1" x14ac:dyDescent="0.2">
      <c r="Z123" s="165"/>
    </row>
    <row r="124" spans="26:26" s="18" customFormat="1" x14ac:dyDescent="0.2">
      <c r="Z124" s="165"/>
    </row>
    <row r="125" spans="26:26" s="18" customFormat="1" x14ac:dyDescent="0.2">
      <c r="Z125" s="165"/>
    </row>
    <row r="126" spans="26:26" s="18" customFormat="1" x14ac:dyDescent="0.2">
      <c r="Z126" s="165"/>
    </row>
    <row r="127" spans="26:26" s="18" customFormat="1" x14ac:dyDescent="0.2">
      <c r="Z127" s="165"/>
    </row>
    <row r="128" spans="26:26" s="18" customFormat="1" x14ac:dyDescent="0.2">
      <c r="Z128" s="165"/>
    </row>
    <row r="129" spans="26:26" s="18" customFormat="1" x14ac:dyDescent="0.2">
      <c r="Z129" s="165"/>
    </row>
    <row r="130" spans="26:26" s="18" customFormat="1" x14ac:dyDescent="0.2">
      <c r="Z130" s="165"/>
    </row>
    <row r="131" spans="26:26" s="18" customFormat="1" x14ac:dyDescent="0.2">
      <c r="Z131" s="165"/>
    </row>
    <row r="132" spans="26:26" s="18" customFormat="1" x14ac:dyDescent="0.2">
      <c r="Z132" s="165"/>
    </row>
    <row r="133" spans="26:26" s="18" customFormat="1" x14ac:dyDescent="0.2">
      <c r="Z133" s="165"/>
    </row>
    <row r="134" spans="26:26" s="18" customFormat="1" x14ac:dyDescent="0.2">
      <c r="Z134" s="165"/>
    </row>
    <row r="135" spans="26:26" s="18" customFormat="1" x14ac:dyDescent="0.2">
      <c r="Z135" s="165"/>
    </row>
    <row r="136" spans="26:26" s="18" customFormat="1" x14ac:dyDescent="0.2">
      <c r="Z136" s="165"/>
    </row>
    <row r="137" spans="26:26" s="18" customFormat="1" x14ac:dyDescent="0.2">
      <c r="Z137" s="165"/>
    </row>
    <row r="138" spans="26:26" s="18" customFormat="1" x14ac:dyDescent="0.2">
      <c r="Z138" s="165"/>
    </row>
    <row r="139" spans="26:26" s="18" customFormat="1" x14ac:dyDescent="0.2">
      <c r="Z139" s="165"/>
    </row>
    <row r="140" spans="26:26" s="18" customFormat="1" x14ac:dyDescent="0.2">
      <c r="Z140" s="165"/>
    </row>
    <row r="141" spans="26:26" s="18" customFormat="1" x14ac:dyDescent="0.2">
      <c r="Z141" s="165"/>
    </row>
    <row r="142" spans="26:26" s="18" customFormat="1" x14ac:dyDescent="0.2">
      <c r="Z142" s="165"/>
    </row>
    <row r="143" spans="26:26" s="18" customFormat="1" x14ac:dyDescent="0.2">
      <c r="Z143" s="165"/>
    </row>
    <row r="144" spans="26:26" s="18" customFormat="1" x14ac:dyDescent="0.2">
      <c r="Z144" s="165"/>
    </row>
    <row r="145" spans="26:26" s="18" customFormat="1" x14ac:dyDescent="0.2">
      <c r="Z145" s="165"/>
    </row>
    <row r="146" spans="26:26" s="18" customFormat="1" x14ac:dyDescent="0.2">
      <c r="Z146" s="165"/>
    </row>
    <row r="147" spans="26:26" s="18" customFormat="1" x14ac:dyDescent="0.2">
      <c r="Z147" s="165"/>
    </row>
    <row r="148" spans="26:26" s="18" customFormat="1" x14ac:dyDescent="0.2">
      <c r="Z148" s="165"/>
    </row>
    <row r="149" spans="26:26" s="18" customFormat="1" x14ac:dyDescent="0.2">
      <c r="Z149" s="165"/>
    </row>
    <row r="150" spans="26:26" s="18" customFormat="1" x14ac:dyDescent="0.2">
      <c r="Z150" s="165"/>
    </row>
    <row r="151" spans="26:26" s="18" customFormat="1" x14ac:dyDescent="0.2">
      <c r="Z151" s="165"/>
    </row>
    <row r="152" spans="26:26" s="18" customFormat="1" x14ac:dyDescent="0.2">
      <c r="Z152" s="165"/>
    </row>
    <row r="153" spans="26:26" s="18" customFormat="1" x14ac:dyDescent="0.2">
      <c r="Z153" s="165"/>
    </row>
    <row r="154" spans="26:26" s="18" customFormat="1" x14ac:dyDescent="0.2">
      <c r="Z154" s="165"/>
    </row>
    <row r="155" spans="26:26" s="18" customFormat="1" x14ac:dyDescent="0.2">
      <c r="Z155" s="165"/>
    </row>
    <row r="156" spans="26:26" s="18" customFormat="1" x14ac:dyDescent="0.2">
      <c r="Z156" s="165"/>
    </row>
    <row r="157" spans="26:26" s="18" customFormat="1" x14ac:dyDescent="0.2">
      <c r="Z157" s="165"/>
    </row>
    <row r="158" spans="26:26" s="18" customFormat="1" x14ac:dyDescent="0.2">
      <c r="Z158" s="165"/>
    </row>
    <row r="159" spans="26:26" s="18" customFormat="1" x14ac:dyDescent="0.2">
      <c r="Z159" s="165"/>
    </row>
    <row r="160" spans="26:26" s="18" customFormat="1" x14ac:dyDescent="0.2">
      <c r="Z160" s="165"/>
    </row>
    <row r="161" spans="26:26" s="18" customFormat="1" x14ac:dyDescent="0.2">
      <c r="Z161" s="165"/>
    </row>
    <row r="162" spans="26:26" s="18" customFormat="1" x14ac:dyDescent="0.2">
      <c r="Z162" s="165"/>
    </row>
    <row r="163" spans="26:26" s="18" customFormat="1" x14ac:dyDescent="0.2">
      <c r="Z163" s="165"/>
    </row>
    <row r="164" spans="26:26" s="18" customFormat="1" x14ac:dyDescent="0.2">
      <c r="Z164" s="165"/>
    </row>
    <row r="165" spans="26:26" s="18" customFormat="1" x14ac:dyDescent="0.2">
      <c r="Z165" s="165"/>
    </row>
    <row r="166" spans="26:26" s="18" customFormat="1" x14ac:dyDescent="0.2">
      <c r="Z166" s="165"/>
    </row>
    <row r="167" spans="26:26" s="18" customFormat="1" x14ac:dyDescent="0.2">
      <c r="Z167" s="165"/>
    </row>
    <row r="168" spans="26:26" s="18" customFormat="1" x14ac:dyDescent="0.2">
      <c r="Z168" s="165"/>
    </row>
    <row r="169" spans="26:26" s="18" customFormat="1" x14ac:dyDescent="0.2">
      <c r="Z169" s="165"/>
    </row>
    <row r="170" spans="26:26" s="18" customFormat="1" x14ac:dyDescent="0.2">
      <c r="Z170" s="165"/>
    </row>
    <row r="171" spans="26:26" s="18" customFormat="1" x14ac:dyDescent="0.2">
      <c r="Z171" s="165"/>
    </row>
    <row r="172" spans="26:26" s="18" customFormat="1" x14ac:dyDescent="0.2">
      <c r="Z172" s="165"/>
    </row>
    <row r="173" spans="26:26" s="18" customFormat="1" x14ac:dyDescent="0.2">
      <c r="Z173" s="165"/>
    </row>
    <row r="174" spans="26:26" s="18" customFormat="1" x14ac:dyDescent="0.2">
      <c r="Z174" s="165"/>
    </row>
    <row r="175" spans="26:26" s="18" customFormat="1" x14ac:dyDescent="0.2">
      <c r="Z175" s="165"/>
    </row>
    <row r="176" spans="26:26" s="18" customFormat="1" x14ac:dyDescent="0.2">
      <c r="Z176" s="165"/>
    </row>
    <row r="177" spans="26:26" s="18" customFormat="1" x14ac:dyDescent="0.2">
      <c r="Z177" s="165"/>
    </row>
    <row r="178" spans="26:26" s="18" customFormat="1" x14ac:dyDescent="0.2">
      <c r="Z178" s="165"/>
    </row>
    <row r="179" spans="26:26" s="18" customFormat="1" x14ac:dyDescent="0.2">
      <c r="Z179" s="165"/>
    </row>
    <row r="180" spans="26:26" s="18" customFormat="1" x14ac:dyDescent="0.2">
      <c r="Z180" s="165"/>
    </row>
    <row r="181" spans="26:26" s="18" customFormat="1" x14ac:dyDescent="0.2">
      <c r="Z181" s="165"/>
    </row>
    <row r="182" spans="26:26" s="18" customFormat="1" x14ac:dyDescent="0.2">
      <c r="Z182" s="165"/>
    </row>
    <row r="183" spans="26:26" s="18" customFormat="1" x14ac:dyDescent="0.2">
      <c r="Z183" s="165"/>
    </row>
    <row r="184" spans="26:26" s="18" customFormat="1" x14ac:dyDescent="0.2">
      <c r="Z184" s="165"/>
    </row>
    <row r="185" spans="26:26" s="18" customFormat="1" x14ac:dyDescent="0.2">
      <c r="Z185" s="165"/>
    </row>
    <row r="186" spans="26:26" s="18" customFormat="1" x14ac:dyDescent="0.2">
      <c r="Z186" s="165"/>
    </row>
    <row r="187" spans="26:26" s="18" customFormat="1" x14ac:dyDescent="0.2">
      <c r="Z187" s="165"/>
    </row>
    <row r="188" spans="26:26" s="18" customFormat="1" x14ac:dyDescent="0.2">
      <c r="Z188" s="165"/>
    </row>
    <row r="189" spans="26:26" s="18" customFormat="1" x14ac:dyDescent="0.2">
      <c r="Z189" s="165"/>
    </row>
    <row r="190" spans="26:26" s="18" customFormat="1" x14ac:dyDescent="0.2">
      <c r="Z190" s="165"/>
    </row>
    <row r="191" spans="26:26" s="18" customFormat="1" x14ac:dyDescent="0.2">
      <c r="Z191" s="165"/>
    </row>
    <row r="192" spans="26:26" s="18" customFormat="1" x14ac:dyDescent="0.2">
      <c r="Z192" s="165"/>
    </row>
    <row r="193" spans="26:26" s="18" customFormat="1" x14ac:dyDescent="0.2">
      <c r="Z193" s="165"/>
    </row>
    <row r="194" spans="26:26" s="18" customFormat="1" x14ac:dyDescent="0.2">
      <c r="Z194" s="165"/>
    </row>
    <row r="195" spans="26:26" s="18" customFormat="1" x14ac:dyDescent="0.2">
      <c r="Z195" s="165"/>
    </row>
    <row r="196" spans="26:26" s="18" customFormat="1" x14ac:dyDescent="0.2">
      <c r="Z196" s="165"/>
    </row>
    <row r="197" spans="26:26" s="18" customFormat="1" x14ac:dyDescent="0.2">
      <c r="Z197" s="165"/>
    </row>
    <row r="198" spans="26:26" s="18" customFormat="1" x14ac:dyDescent="0.2">
      <c r="Z198" s="165"/>
    </row>
    <row r="199" spans="26:26" s="18" customFormat="1" x14ac:dyDescent="0.2">
      <c r="Z199" s="165"/>
    </row>
    <row r="200" spans="26:26" s="18" customFormat="1" x14ac:dyDescent="0.2">
      <c r="Z200" s="165"/>
    </row>
    <row r="201" spans="26:26" s="18" customFormat="1" x14ac:dyDescent="0.2">
      <c r="Z201" s="165"/>
    </row>
    <row r="202" spans="26:26" s="18" customFormat="1" x14ac:dyDescent="0.2">
      <c r="Z202" s="165"/>
    </row>
    <row r="203" spans="26:26" s="18" customFormat="1" x14ac:dyDescent="0.2">
      <c r="Z203" s="165"/>
    </row>
    <row r="204" spans="26:26" s="18" customFormat="1" x14ac:dyDescent="0.2">
      <c r="Z204" s="165"/>
    </row>
    <row r="205" spans="26:26" s="18" customFormat="1" x14ac:dyDescent="0.2">
      <c r="Z205" s="165"/>
    </row>
    <row r="206" spans="26:26" s="18" customFormat="1" x14ac:dyDescent="0.2">
      <c r="Z206" s="165"/>
    </row>
    <row r="207" spans="26:26" s="18" customFormat="1" x14ac:dyDescent="0.2">
      <c r="Z207" s="165"/>
    </row>
    <row r="208" spans="26:26" s="18" customFormat="1" x14ac:dyDescent="0.2">
      <c r="Z208" s="165"/>
    </row>
    <row r="209" spans="26:26" s="18" customFormat="1" x14ac:dyDescent="0.2">
      <c r="Z209" s="165"/>
    </row>
    <row r="210" spans="26:26" s="18" customFormat="1" x14ac:dyDescent="0.2">
      <c r="Z210" s="165"/>
    </row>
    <row r="211" spans="26:26" s="18" customFormat="1" x14ac:dyDescent="0.2">
      <c r="Z211" s="165"/>
    </row>
    <row r="212" spans="26:26" s="18" customFormat="1" x14ac:dyDescent="0.2">
      <c r="Z212" s="165"/>
    </row>
    <row r="213" spans="26:26" s="18" customFormat="1" x14ac:dyDescent="0.2">
      <c r="Z213" s="165"/>
    </row>
    <row r="214" spans="26:26" s="18" customFormat="1" x14ac:dyDescent="0.2">
      <c r="Z214" s="165"/>
    </row>
    <row r="215" spans="26:26" s="18" customFormat="1" x14ac:dyDescent="0.2">
      <c r="Z215" s="165"/>
    </row>
    <row r="216" spans="26:26" s="18" customFormat="1" x14ac:dyDescent="0.2">
      <c r="Z216" s="165"/>
    </row>
    <row r="217" spans="26:26" s="18" customFormat="1" x14ac:dyDescent="0.2">
      <c r="Z217" s="165"/>
    </row>
    <row r="218" spans="26:26" s="18" customFormat="1" x14ac:dyDescent="0.2">
      <c r="Z218" s="165"/>
    </row>
    <row r="219" spans="26:26" s="18" customFormat="1" x14ac:dyDescent="0.2">
      <c r="Z219" s="165"/>
    </row>
    <row r="220" spans="26:26" s="18" customFormat="1" x14ac:dyDescent="0.2">
      <c r="Z220" s="165"/>
    </row>
    <row r="221" spans="26:26" s="18" customFormat="1" x14ac:dyDescent="0.2">
      <c r="Z221" s="165"/>
    </row>
    <row r="222" spans="26:26" s="18" customFormat="1" x14ac:dyDescent="0.2">
      <c r="Z222" s="165"/>
    </row>
    <row r="223" spans="26:26" s="18" customFormat="1" x14ac:dyDescent="0.2">
      <c r="Z223" s="165"/>
    </row>
    <row r="224" spans="26:26" s="18" customFormat="1" x14ac:dyDescent="0.2">
      <c r="Z224" s="165"/>
    </row>
    <row r="225" spans="26:26" s="18" customFormat="1" x14ac:dyDescent="0.2">
      <c r="Z225" s="165"/>
    </row>
    <row r="226" spans="26:26" s="18" customFormat="1" x14ac:dyDescent="0.2">
      <c r="Z226" s="165"/>
    </row>
    <row r="227" spans="26:26" s="18" customFormat="1" x14ac:dyDescent="0.2">
      <c r="Z227" s="165"/>
    </row>
    <row r="228" spans="26:26" s="18" customFormat="1" x14ac:dyDescent="0.2">
      <c r="Z228" s="165"/>
    </row>
    <row r="229" spans="26:26" s="18" customFormat="1" x14ac:dyDescent="0.2">
      <c r="Z229" s="165"/>
    </row>
    <row r="230" spans="26:26" s="18" customFormat="1" x14ac:dyDescent="0.2">
      <c r="Z230" s="165"/>
    </row>
    <row r="231" spans="26:26" s="18" customFormat="1" x14ac:dyDescent="0.2">
      <c r="Z231" s="164"/>
    </row>
    <row r="232" spans="26:26" s="18" customFormat="1" x14ac:dyDescent="0.2">
      <c r="Z232" s="164"/>
    </row>
    <row r="233" spans="26:26" s="18" customFormat="1" x14ac:dyDescent="0.2">
      <c r="Z233" s="164"/>
    </row>
    <row r="234" spans="26:26" s="18" customFormat="1" x14ac:dyDescent="0.2">
      <c r="Z234" s="164"/>
    </row>
    <row r="235" spans="26:26" s="18" customFormat="1" x14ac:dyDescent="0.2">
      <c r="Z235" s="164"/>
    </row>
    <row r="236" spans="26:26" s="18" customFormat="1" x14ac:dyDescent="0.2">
      <c r="Z236" s="164"/>
    </row>
    <row r="237" spans="26:26" s="18" customFormat="1" x14ac:dyDescent="0.2">
      <c r="Z237" s="164"/>
    </row>
    <row r="238" spans="26:26" s="18" customFormat="1" x14ac:dyDescent="0.2">
      <c r="Z238" s="164"/>
    </row>
    <row r="239" spans="26:26" s="18" customFormat="1" x14ac:dyDescent="0.2">
      <c r="Z239" s="164"/>
    </row>
    <row r="240" spans="26:26" s="18" customFormat="1" x14ac:dyDescent="0.2">
      <c r="Z240" s="164"/>
    </row>
    <row r="241" spans="26:26" s="18" customFormat="1" x14ac:dyDescent="0.2">
      <c r="Z241" s="164"/>
    </row>
    <row r="242" spans="26:26" s="18" customFormat="1" x14ac:dyDescent="0.2">
      <c r="Z242" s="164"/>
    </row>
    <row r="243" spans="26:26" s="18" customFormat="1" x14ac:dyDescent="0.2">
      <c r="Z243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4"/>
    <col min="27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  <c r="Z1" s="16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5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6" t="s">
        <v>117</v>
      </c>
    </row>
    <row r="4" spans="1:27" s="18" customFormat="1" ht="12.75" customHeight="1" x14ac:dyDescent="0.2">
      <c r="A4" s="70"/>
      <c r="B4" s="168" t="s">
        <v>148</v>
      </c>
      <c r="C4" s="157">
        <v>1452</v>
      </c>
      <c r="D4" s="157">
        <v>660</v>
      </c>
      <c r="E4" s="157">
        <v>1209</v>
      </c>
      <c r="F4" s="152">
        <v>1522</v>
      </c>
      <c r="G4" s="153">
        <v>1522</v>
      </c>
      <c r="H4" s="154">
        <v>1446</v>
      </c>
      <c r="I4" s="157">
        <v>1570</v>
      </c>
      <c r="J4" s="157">
        <v>1586.508</v>
      </c>
      <c r="K4" s="157">
        <v>1670</v>
      </c>
      <c r="Z4" s="165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8" t="s">
        <v>155</v>
      </c>
      <c r="C5" s="157">
        <v>35901</v>
      </c>
      <c r="D5" s="157">
        <v>51062</v>
      </c>
      <c r="E5" s="157">
        <v>70808</v>
      </c>
      <c r="F5" s="156">
        <v>77155</v>
      </c>
      <c r="G5" s="157">
        <v>76768</v>
      </c>
      <c r="H5" s="158">
        <v>75559</v>
      </c>
      <c r="I5" s="157">
        <v>78104</v>
      </c>
      <c r="J5" s="157">
        <v>78744</v>
      </c>
      <c r="K5" s="157">
        <v>82913</v>
      </c>
      <c r="Z5" s="165">
        <f t="shared" si="0"/>
        <v>1</v>
      </c>
      <c r="AA5" s="41">
        <v>6</v>
      </c>
    </row>
    <row r="6" spans="1:27" s="18" customFormat="1" ht="12.75" customHeight="1" x14ac:dyDescent="0.2">
      <c r="A6" s="70"/>
      <c r="B6" s="168" t="s">
        <v>156</v>
      </c>
      <c r="C6" s="157">
        <v>82186</v>
      </c>
      <c r="D6" s="157">
        <v>79700</v>
      </c>
      <c r="E6" s="157">
        <v>79734</v>
      </c>
      <c r="F6" s="156">
        <v>85171</v>
      </c>
      <c r="G6" s="157">
        <v>92397</v>
      </c>
      <c r="H6" s="158">
        <v>90786</v>
      </c>
      <c r="I6" s="157">
        <v>89267</v>
      </c>
      <c r="J6" s="157">
        <v>92606.078000000009</v>
      </c>
      <c r="K6" s="157">
        <v>97236</v>
      </c>
      <c r="Z6" s="165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8" t="s">
        <v>157</v>
      </c>
      <c r="C7" s="157">
        <v>3671</v>
      </c>
      <c r="D7" s="157">
        <v>6362</v>
      </c>
      <c r="E7" s="157">
        <v>5247</v>
      </c>
      <c r="F7" s="156">
        <v>5274</v>
      </c>
      <c r="G7" s="157">
        <v>5011</v>
      </c>
      <c r="H7" s="158">
        <v>5119</v>
      </c>
      <c r="I7" s="157">
        <v>5358</v>
      </c>
      <c r="J7" s="157">
        <v>4900.9520000000002</v>
      </c>
      <c r="K7" s="157">
        <v>5160</v>
      </c>
      <c r="Z7" s="165">
        <f t="shared" si="0"/>
        <v>1</v>
      </c>
      <c r="AA7" s="41">
        <v>1</v>
      </c>
    </row>
    <row r="8" spans="1:27" s="18" customFormat="1" ht="12.75" customHeight="1" x14ac:dyDescent="0.2">
      <c r="A8" s="70"/>
      <c r="B8" s="168" t="s">
        <v>158</v>
      </c>
      <c r="C8" s="157">
        <v>3424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5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68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5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8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5">
        <f t="shared" si="0"/>
        <v>0</v>
      </c>
    </row>
    <row r="11" spans="1:27" s="18" customFormat="1" ht="12.75" hidden="1" customHeight="1" x14ac:dyDescent="0.2">
      <c r="A11" s="70"/>
      <c r="B11" s="168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5">
        <f t="shared" si="0"/>
        <v>0</v>
      </c>
    </row>
    <row r="12" spans="1:27" s="18" customFormat="1" ht="12.75" hidden="1" customHeight="1" x14ac:dyDescent="0.2">
      <c r="A12" s="70"/>
      <c r="B12" s="168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5">
        <f t="shared" si="0"/>
        <v>0</v>
      </c>
    </row>
    <row r="13" spans="1:27" s="18" customFormat="1" ht="12.75" hidden="1" customHeight="1" x14ac:dyDescent="0.2">
      <c r="A13" s="70"/>
      <c r="B13" s="168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5">
        <f t="shared" si="0"/>
        <v>0</v>
      </c>
    </row>
    <row r="14" spans="1:27" s="18" customFormat="1" ht="12.75" hidden="1" customHeight="1" x14ac:dyDescent="0.2">
      <c r="A14" s="70"/>
      <c r="B14" s="168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5">
        <f t="shared" si="0"/>
        <v>0</v>
      </c>
    </row>
    <row r="15" spans="1:27" s="18" customFormat="1" ht="12.75" hidden="1" customHeight="1" x14ac:dyDescent="0.2">
      <c r="A15" s="70"/>
      <c r="B15" s="168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5">
        <f t="shared" si="0"/>
        <v>0</v>
      </c>
    </row>
    <row r="16" spans="1:27" s="18" customFormat="1" ht="12.75" hidden="1" customHeight="1" x14ac:dyDescent="0.25">
      <c r="A16" s="64"/>
      <c r="B16" s="168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5">
        <f t="shared" si="0"/>
        <v>0</v>
      </c>
    </row>
    <row r="17" spans="1:26" s="18" customFormat="1" ht="12.75" hidden="1" customHeight="1" x14ac:dyDescent="0.25">
      <c r="A17" s="64"/>
      <c r="B17" s="168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5">
        <f t="shared" si="0"/>
        <v>0</v>
      </c>
    </row>
    <row r="18" spans="1:26" s="18" customFormat="1" ht="12.75" hidden="1" customHeight="1" x14ac:dyDescent="0.2">
      <c r="A18" s="70"/>
      <c r="B18" s="168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5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126634</v>
      </c>
      <c r="D19" s="103">
        <f t="shared" ref="D19:K19" si="1">SUM(D4:D18)</f>
        <v>137784</v>
      </c>
      <c r="E19" s="103">
        <f t="shared" si="1"/>
        <v>156998</v>
      </c>
      <c r="F19" s="104">
        <f t="shared" si="1"/>
        <v>169122</v>
      </c>
      <c r="G19" s="103">
        <f t="shared" si="1"/>
        <v>175698</v>
      </c>
      <c r="H19" s="105">
        <f t="shared" si="1"/>
        <v>172910</v>
      </c>
      <c r="I19" s="103">
        <f t="shared" si="1"/>
        <v>174299</v>
      </c>
      <c r="J19" s="103">
        <f t="shared" si="1"/>
        <v>177837.538</v>
      </c>
      <c r="K19" s="103">
        <f t="shared" si="1"/>
        <v>186979</v>
      </c>
      <c r="Z19" s="165">
        <f t="shared" si="0"/>
        <v>1</v>
      </c>
    </row>
    <row r="20" spans="1:26" s="18" customFormat="1" hidden="1" x14ac:dyDescent="0.25">
      <c r="A20" s="169"/>
      <c r="Z20" s="165">
        <f t="shared" si="0"/>
        <v>0</v>
      </c>
    </row>
    <row r="21" spans="1:26" s="18" customFormat="1" x14ac:dyDescent="0.2">
      <c r="Z21" s="165"/>
    </row>
    <row r="22" spans="1:26" s="18" customFormat="1" x14ac:dyDescent="0.2">
      <c r="Z22" s="165"/>
    </row>
    <row r="23" spans="1:26" s="18" customFormat="1" x14ac:dyDescent="0.2">
      <c r="Z23" s="165"/>
    </row>
    <row r="24" spans="1:26" s="18" customFormat="1" x14ac:dyDescent="0.2">
      <c r="Z24" s="165"/>
    </row>
    <row r="25" spans="1:26" s="18" customFormat="1" x14ac:dyDescent="0.2">
      <c r="Z25" s="165"/>
    </row>
    <row r="26" spans="1:26" s="18" customFormat="1" x14ac:dyDescent="0.2">
      <c r="Z26" s="165"/>
    </row>
    <row r="27" spans="1:26" s="18" customFormat="1" x14ac:dyDescent="0.2">
      <c r="Z27" s="165"/>
    </row>
    <row r="28" spans="1:26" s="18" customFormat="1" x14ac:dyDescent="0.2">
      <c r="Z28" s="165"/>
    </row>
    <row r="29" spans="1:26" s="18" customFormat="1" x14ac:dyDescent="0.2">
      <c r="Z29" s="165"/>
    </row>
    <row r="30" spans="1:26" s="18" customFormat="1" x14ac:dyDescent="0.2">
      <c r="Z30" s="165"/>
    </row>
    <row r="31" spans="1:26" s="18" customFormat="1" x14ac:dyDescent="0.2">
      <c r="Z31" s="165"/>
    </row>
    <row r="32" spans="1:26" s="18" customFormat="1" x14ac:dyDescent="0.2">
      <c r="Z32" s="165"/>
    </row>
    <row r="33" spans="26:26" s="18" customFormat="1" x14ac:dyDescent="0.2">
      <c r="Z33" s="165"/>
    </row>
    <row r="34" spans="26:26" s="18" customFormat="1" x14ac:dyDescent="0.2">
      <c r="Z34" s="165"/>
    </row>
    <row r="35" spans="26:26" s="18" customFormat="1" x14ac:dyDescent="0.2">
      <c r="Z35" s="165"/>
    </row>
    <row r="36" spans="26:26" s="18" customFormat="1" x14ac:dyDescent="0.2">
      <c r="Z36" s="165"/>
    </row>
    <row r="37" spans="26:26" s="18" customFormat="1" x14ac:dyDescent="0.2">
      <c r="Z37" s="165"/>
    </row>
    <row r="38" spans="26:26" s="18" customFormat="1" x14ac:dyDescent="0.2">
      <c r="Z38" s="165"/>
    </row>
    <row r="39" spans="26:26" s="18" customFormat="1" x14ac:dyDescent="0.2">
      <c r="Z39" s="165"/>
    </row>
    <row r="40" spans="26:26" s="18" customFormat="1" x14ac:dyDescent="0.2">
      <c r="Z40" s="165"/>
    </row>
    <row r="41" spans="26:26" s="18" customFormat="1" x14ac:dyDescent="0.2">
      <c r="Z41" s="165"/>
    </row>
    <row r="42" spans="26:26" s="18" customFormat="1" x14ac:dyDescent="0.2">
      <c r="Z42" s="165"/>
    </row>
    <row r="43" spans="26:26" s="18" customFormat="1" x14ac:dyDescent="0.2">
      <c r="Z43" s="165"/>
    </row>
    <row r="44" spans="26:26" s="18" customFormat="1" x14ac:dyDescent="0.2">
      <c r="Z44" s="165"/>
    </row>
    <row r="45" spans="26:26" s="18" customFormat="1" x14ac:dyDescent="0.2">
      <c r="Z45" s="165"/>
    </row>
    <row r="46" spans="26:26" s="18" customFormat="1" x14ac:dyDescent="0.2">
      <c r="Z46" s="165"/>
    </row>
    <row r="47" spans="26:26" s="18" customFormat="1" x14ac:dyDescent="0.2">
      <c r="Z47" s="165"/>
    </row>
    <row r="48" spans="26:26" s="18" customFormat="1" x14ac:dyDescent="0.2">
      <c r="Z48" s="165"/>
    </row>
    <row r="49" spans="26:26" s="18" customFormat="1" x14ac:dyDescent="0.2">
      <c r="Z49" s="165"/>
    </row>
    <row r="50" spans="26:26" s="18" customFormat="1" x14ac:dyDescent="0.2">
      <c r="Z50" s="165"/>
    </row>
    <row r="51" spans="26:26" s="18" customFormat="1" x14ac:dyDescent="0.2">
      <c r="Z51" s="165"/>
    </row>
    <row r="52" spans="26:26" s="18" customFormat="1" x14ac:dyDescent="0.2">
      <c r="Z52" s="165"/>
    </row>
    <row r="53" spans="26:26" s="18" customFormat="1" x14ac:dyDescent="0.2">
      <c r="Z53" s="165"/>
    </row>
    <row r="54" spans="26:26" s="18" customFormat="1" x14ac:dyDescent="0.2">
      <c r="Z54" s="165"/>
    </row>
    <row r="55" spans="26:26" s="18" customFormat="1" x14ac:dyDescent="0.2">
      <c r="Z55" s="165"/>
    </row>
    <row r="56" spans="26:26" s="18" customFormat="1" x14ac:dyDescent="0.2">
      <c r="Z56" s="165"/>
    </row>
    <row r="57" spans="26:26" s="18" customFormat="1" x14ac:dyDescent="0.2">
      <c r="Z57" s="165"/>
    </row>
    <row r="58" spans="26:26" s="18" customFormat="1" x14ac:dyDescent="0.2">
      <c r="Z58" s="165"/>
    </row>
    <row r="59" spans="26:26" s="18" customFormat="1" x14ac:dyDescent="0.2">
      <c r="Z59" s="165"/>
    </row>
    <row r="60" spans="26:26" s="18" customFormat="1" x14ac:dyDescent="0.2">
      <c r="Z60" s="165"/>
    </row>
    <row r="61" spans="26:26" s="18" customFormat="1" x14ac:dyDescent="0.2">
      <c r="Z61" s="165"/>
    </row>
    <row r="62" spans="26:26" s="18" customFormat="1" x14ac:dyDescent="0.2">
      <c r="Z62" s="165"/>
    </row>
    <row r="63" spans="26:26" s="18" customFormat="1" x14ac:dyDescent="0.2">
      <c r="Z63" s="165"/>
    </row>
    <row r="64" spans="26:26" s="18" customFormat="1" x14ac:dyDescent="0.2">
      <c r="Z64" s="165"/>
    </row>
    <row r="65" spans="26:26" s="18" customFormat="1" x14ac:dyDescent="0.2">
      <c r="Z65" s="165"/>
    </row>
    <row r="66" spans="26:26" s="18" customFormat="1" x14ac:dyDescent="0.2">
      <c r="Z66" s="165"/>
    </row>
    <row r="67" spans="26:26" s="18" customFormat="1" x14ac:dyDescent="0.2">
      <c r="Z67" s="165"/>
    </row>
    <row r="68" spans="26:26" s="18" customFormat="1" x14ac:dyDescent="0.2">
      <c r="Z68" s="165"/>
    </row>
    <row r="69" spans="26:26" s="18" customFormat="1" x14ac:dyDescent="0.2">
      <c r="Z69" s="165"/>
    </row>
    <row r="70" spans="26:26" s="18" customFormat="1" x14ac:dyDescent="0.2">
      <c r="Z70" s="165"/>
    </row>
    <row r="71" spans="26:26" s="18" customFormat="1" x14ac:dyDescent="0.2">
      <c r="Z71" s="165"/>
    </row>
    <row r="72" spans="26:26" s="18" customFormat="1" x14ac:dyDescent="0.2">
      <c r="Z72" s="165"/>
    </row>
    <row r="73" spans="26:26" s="18" customFormat="1" x14ac:dyDescent="0.2">
      <c r="Z73" s="165"/>
    </row>
    <row r="74" spans="26:26" s="18" customFormat="1" x14ac:dyDescent="0.2">
      <c r="Z74" s="165"/>
    </row>
    <row r="75" spans="26:26" s="18" customFormat="1" x14ac:dyDescent="0.2">
      <c r="Z75" s="165"/>
    </row>
    <row r="76" spans="26:26" s="18" customFormat="1" x14ac:dyDescent="0.2">
      <c r="Z76" s="165"/>
    </row>
    <row r="77" spans="26:26" s="18" customFormat="1" x14ac:dyDescent="0.2">
      <c r="Z77" s="165"/>
    </row>
    <row r="78" spans="26:26" s="18" customFormat="1" x14ac:dyDescent="0.2">
      <c r="Z78" s="165"/>
    </row>
    <row r="79" spans="26:26" s="18" customFormat="1" x14ac:dyDescent="0.2">
      <c r="Z79" s="165"/>
    </row>
    <row r="80" spans="26:26" s="18" customFormat="1" x14ac:dyDescent="0.2">
      <c r="Z80" s="165"/>
    </row>
    <row r="81" spans="26:26" s="18" customFormat="1" x14ac:dyDescent="0.2">
      <c r="Z81" s="165"/>
    </row>
    <row r="82" spans="26:26" s="18" customFormat="1" x14ac:dyDescent="0.2">
      <c r="Z82" s="165"/>
    </row>
    <row r="83" spans="26:26" s="18" customFormat="1" x14ac:dyDescent="0.2">
      <c r="Z83" s="165"/>
    </row>
    <row r="84" spans="26:26" s="18" customFormat="1" x14ac:dyDescent="0.2">
      <c r="Z84" s="165"/>
    </row>
    <row r="85" spans="26:26" s="18" customFormat="1" x14ac:dyDescent="0.2">
      <c r="Z85" s="165"/>
    </row>
    <row r="86" spans="26:26" s="18" customFormat="1" x14ac:dyDescent="0.2">
      <c r="Z86" s="165"/>
    </row>
    <row r="87" spans="26:26" s="18" customFormat="1" x14ac:dyDescent="0.2">
      <c r="Z87" s="165"/>
    </row>
    <row r="88" spans="26:26" s="18" customFormat="1" x14ac:dyDescent="0.2">
      <c r="Z88" s="165"/>
    </row>
    <row r="89" spans="26:26" s="18" customFormat="1" x14ac:dyDescent="0.2">
      <c r="Z89" s="165"/>
    </row>
    <row r="90" spans="26:26" s="18" customFormat="1" x14ac:dyDescent="0.2">
      <c r="Z90" s="165"/>
    </row>
    <row r="91" spans="26:26" s="18" customFormat="1" x14ac:dyDescent="0.2">
      <c r="Z91" s="165"/>
    </row>
    <row r="92" spans="26:26" s="18" customFormat="1" x14ac:dyDescent="0.2">
      <c r="Z92" s="165"/>
    </row>
    <row r="93" spans="26:26" s="18" customFormat="1" x14ac:dyDescent="0.2">
      <c r="Z93" s="165"/>
    </row>
    <row r="94" spans="26:26" s="18" customFormat="1" x14ac:dyDescent="0.2">
      <c r="Z94" s="165"/>
    </row>
    <row r="95" spans="26:26" s="18" customFormat="1" x14ac:dyDescent="0.2">
      <c r="Z95" s="165"/>
    </row>
    <row r="96" spans="26:26" s="18" customFormat="1" x14ac:dyDescent="0.2">
      <c r="Z96" s="165"/>
    </row>
    <row r="97" spans="26:26" s="18" customFormat="1" x14ac:dyDescent="0.2">
      <c r="Z97" s="165"/>
    </row>
    <row r="98" spans="26:26" s="18" customFormat="1" x14ac:dyDescent="0.2">
      <c r="Z98" s="165"/>
    </row>
    <row r="99" spans="26:26" s="18" customFormat="1" x14ac:dyDescent="0.2">
      <c r="Z99" s="165"/>
    </row>
    <row r="100" spans="26:26" s="18" customFormat="1" x14ac:dyDescent="0.2">
      <c r="Z100" s="165"/>
    </row>
    <row r="101" spans="26:26" s="18" customFormat="1" x14ac:dyDescent="0.2">
      <c r="Z101" s="165"/>
    </row>
    <row r="102" spans="26:26" s="18" customFormat="1" x14ac:dyDescent="0.2">
      <c r="Z102" s="165"/>
    </row>
    <row r="103" spans="26:26" s="18" customFormat="1" x14ac:dyDescent="0.2">
      <c r="Z103" s="165"/>
    </row>
    <row r="104" spans="26:26" s="18" customFormat="1" x14ac:dyDescent="0.2">
      <c r="Z104" s="165"/>
    </row>
    <row r="105" spans="26:26" s="18" customFormat="1" x14ac:dyDescent="0.2">
      <c r="Z105" s="165"/>
    </row>
    <row r="106" spans="26:26" s="18" customFormat="1" x14ac:dyDescent="0.2">
      <c r="Z106" s="165"/>
    </row>
    <row r="107" spans="26:26" s="18" customFormat="1" x14ac:dyDescent="0.2">
      <c r="Z107" s="165"/>
    </row>
    <row r="108" spans="26:26" s="18" customFormat="1" x14ac:dyDescent="0.2">
      <c r="Z108" s="165"/>
    </row>
    <row r="109" spans="26:26" s="18" customFormat="1" x14ac:dyDescent="0.2">
      <c r="Z109" s="165"/>
    </row>
    <row r="110" spans="26:26" s="18" customFormat="1" x14ac:dyDescent="0.2">
      <c r="Z110" s="165"/>
    </row>
    <row r="111" spans="26:26" s="18" customFormat="1" x14ac:dyDescent="0.2">
      <c r="Z111" s="165"/>
    </row>
    <row r="112" spans="26:26" s="18" customFormat="1" x14ac:dyDescent="0.2">
      <c r="Z112" s="165"/>
    </row>
    <row r="113" spans="26:26" s="18" customFormat="1" x14ac:dyDescent="0.2">
      <c r="Z113" s="165"/>
    </row>
    <row r="114" spans="26:26" s="18" customFormat="1" x14ac:dyDescent="0.2">
      <c r="Z114" s="165"/>
    </row>
    <row r="115" spans="26:26" s="18" customFormat="1" x14ac:dyDescent="0.2">
      <c r="Z115" s="165"/>
    </row>
    <row r="116" spans="26:26" s="18" customFormat="1" x14ac:dyDescent="0.2">
      <c r="Z116" s="165"/>
    </row>
    <row r="117" spans="26:26" s="18" customFormat="1" x14ac:dyDescent="0.2">
      <c r="Z117" s="165"/>
    </row>
    <row r="118" spans="26:26" s="18" customFormat="1" x14ac:dyDescent="0.2">
      <c r="Z118" s="165"/>
    </row>
    <row r="119" spans="26:26" s="18" customFormat="1" x14ac:dyDescent="0.2">
      <c r="Z119" s="165"/>
    </row>
    <row r="120" spans="26:26" s="18" customFormat="1" x14ac:dyDescent="0.2">
      <c r="Z120" s="165"/>
    </row>
    <row r="121" spans="26:26" s="18" customFormat="1" x14ac:dyDescent="0.2">
      <c r="Z121" s="165"/>
    </row>
    <row r="122" spans="26:26" s="18" customFormat="1" x14ac:dyDescent="0.2">
      <c r="Z122" s="165"/>
    </row>
    <row r="123" spans="26:26" s="18" customFormat="1" x14ac:dyDescent="0.2">
      <c r="Z123" s="165"/>
    </row>
    <row r="124" spans="26:26" s="18" customFormat="1" x14ac:dyDescent="0.2">
      <c r="Z124" s="165"/>
    </row>
    <row r="125" spans="26:26" s="18" customFormat="1" x14ac:dyDescent="0.2">
      <c r="Z125" s="165"/>
    </row>
    <row r="126" spans="26:26" s="18" customFormat="1" x14ac:dyDescent="0.2">
      <c r="Z126" s="165"/>
    </row>
    <row r="127" spans="26:26" s="18" customFormat="1" x14ac:dyDescent="0.2">
      <c r="Z127" s="165"/>
    </row>
    <row r="128" spans="26:26" s="18" customFormat="1" x14ac:dyDescent="0.2">
      <c r="Z128" s="165"/>
    </row>
    <row r="129" spans="26:26" s="18" customFormat="1" x14ac:dyDescent="0.2">
      <c r="Z129" s="165"/>
    </row>
    <row r="130" spans="26:26" s="18" customFormat="1" x14ac:dyDescent="0.2">
      <c r="Z130" s="165"/>
    </row>
    <row r="131" spans="26:26" s="18" customFormat="1" x14ac:dyDescent="0.2">
      <c r="Z131" s="165"/>
    </row>
    <row r="132" spans="26:26" s="18" customFormat="1" x14ac:dyDescent="0.2">
      <c r="Z132" s="165"/>
    </row>
    <row r="133" spans="26:26" s="18" customFormat="1" x14ac:dyDescent="0.2">
      <c r="Z133" s="165"/>
    </row>
    <row r="134" spans="26:26" s="18" customFormat="1" x14ac:dyDescent="0.2">
      <c r="Z134" s="165"/>
    </row>
    <row r="135" spans="26:26" s="18" customFormat="1" x14ac:dyDescent="0.2">
      <c r="Z135" s="165"/>
    </row>
    <row r="136" spans="26:26" s="18" customFormat="1" x14ac:dyDescent="0.2">
      <c r="Z136" s="165"/>
    </row>
    <row r="137" spans="26:26" s="18" customFormat="1" x14ac:dyDescent="0.2">
      <c r="Z137" s="165"/>
    </row>
    <row r="138" spans="26:26" s="18" customFormat="1" x14ac:dyDescent="0.2">
      <c r="Z138" s="165"/>
    </row>
    <row r="139" spans="26:26" s="18" customFormat="1" x14ac:dyDescent="0.2">
      <c r="Z139" s="165"/>
    </row>
    <row r="140" spans="26:26" s="18" customFormat="1" x14ac:dyDescent="0.2">
      <c r="Z140" s="165"/>
    </row>
    <row r="141" spans="26:26" s="18" customFormat="1" x14ac:dyDescent="0.2">
      <c r="Z141" s="165"/>
    </row>
    <row r="142" spans="26:26" s="18" customFormat="1" x14ac:dyDescent="0.2">
      <c r="Z142" s="165"/>
    </row>
    <row r="143" spans="26:26" s="18" customFormat="1" x14ac:dyDescent="0.2">
      <c r="Z143" s="165"/>
    </row>
    <row r="144" spans="26:26" s="18" customFormat="1" x14ac:dyDescent="0.2">
      <c r="Z144" s="165"/>
    </row>
    <row r="145" spans="26:26" s="18" customFormat="1" x14ac:dyDescent="0.2">
      <c r="Z145" s="165"/>
    </row>
    <row r="146" spans="26:26" s="18" customFormat="1" x14ac:dyDescent="0.2">
      <c r="Z146" s="165"/>
    </row>
    <row r="147" spans="26:26" s="18" customFormat="1" x14ac:dyDescent="0.2">
      <c r="Z147" s="165"/>
    </row>
    <row r="148" spans="26:26" s="18" customFormat="1" x14ac:dyDescent="0.2">
      <c r="Z148" s="165"/>
    </row>
    <row r="149" spans="26:26" s="18" customFormat="1" x14ac:dyDescent="0.2">
      <c r="Z149" s="165"/>
    </row>
    <row r="150" spans="26:26" s="18" customFormat="1" x14ac:dyDescent="0.2">
      <c r="Z150" s="165"/>
    </row>
    <row r="151" spans="26:26" s="18" customFormat="1" x14ac:dyDescent="0.2">
      <c r="Z151" s="165"/>
    </row>
    <row r="152" spans="26:26" s="18" customFormat="1" x14ac:dyDescent="0.2">
      <c r="Z152" s="165"/>
    </row>
    <row r="153" spans="26:26" s="18" customFormat="1" x14ac:dyDescent="0.2">
      <c r="Z153" s="165"/>
    </row>
    <row r="154" spans="26:26" s="18" customFormat="1" x14ac:dyDescent="0.2">
      <c r="Z154" s="165"/>
    </row>
    <row r="155" spans="26:26" s="18" customFormat="1" x14ac:dyDescent="0.2">
      <c r="Z155" s="165"/>
    </row>
    <row r="156" spans="26:26" s="18" customFormat="1" x14ac:dyDescent="0.2">
      <c r="Z156" s="165"/>
    </row>
    <row r="157" spans="26:26" s="18" customFormat="1" x14ac:dyDescent="0.2">
      <c r="Z157" s="165"/>
    </row>
    <row r="158" spans="26:26" s="18" customFormat="1" x14ac:dyDescent="0.2">
      <c r="Z158" s="165"/>
    </row>
    <row r="159" spans="26:26" s="18" customFormat="1" x14ac:dyDescent="0.2">
      <c r="Z159" s="165"/>
    </row>
    <row r="160" spans="26:26" s="18" customFormat="1" x14ac:dyDescent="0.2">
      <c r="Z160" s="165"/>
    </row>
    <row r="161" spans="26:26" s="18" customFormat="1" x14ac:dyDescent="0.2">
      <c r="Z161" s="165"/>
    </row>
    <row r="162" spans="26:26" s="18" customFormat="1" x14ac:dyDescent="0.2">
      <c r="Z162" s="165"/>
    </row>
    <row r="163" spans="26:26" s="18" customFormat="1" x14ac:dyDescent="0.2">
      <c r="Z163" s="165"/>
    </row>
    <row r="164" spans="26:26" s="18" customFormat="1" x14ac:dyDescent="0.2">
      <c r="Z164" s="165"/>
    </row>
    <row r="165" spans="26:26" s="18" customFormat="1" x14ac:dyDescent="0.2">
      <c r="Z165" s="165"/>
    </row>
    <row r="166" spans="26:26" s="18" customFormat="1" x14ac:dyDescent="0.2">
      <c r="Z166" s="165"/>
    </row>
    <row r="167" spans="26:26" s="18" customFormat="1" x14ac:dyDescent="0.2">
      <c r="Z167" s="165"/>
    </row>
    <row r="168" spans="26:26" s="18" customFormat="1" x14ac:dyDescent="0.2">
      <c r="Z168" s="165"/>
    </row>
    <row r="169" spans="26:26" s="18" customFormat="1" x14ac:dyDescent="0.2">
      <c r="Z169" s="165"/>
    </row>
    <row r="170" spans="26:26" s="18" customFormat="1" x14ac:dyDescent="0.2">
      <c r="Z170" s="165"/>
    </row>
    <row r="171" spans="26:26" s="18" customFormat="1" x14ac:dyDescent="0.2">
      <c r="Z171" s="165"/>
    </row>
    <row r="172" spans="26:26" s="18" customFormat="1" x14ac:dyDescent="0.2">
      <c r="Z172" s="165"/>
    </row>
    <row r="173" spans="26:26" s="18" customFormat="1" x14ac:dyDescent="0.2">
      <c r="Z173" s="165"/>
    </row>
    <row r="174" spans="26:26" s="18" customFormat="1" x14ac:dyDescent="0.2">
      <c r="Z174" s="165"/>
    </row>
    <row r="175" spans="26:26" s="18" customFormat="1" x14ac:dyDescent="0.2">
      <c r="Z175" s="165"/>
    </row>
    <row r="176" spans="26:26" s="18" customFormat="1" x14ac:dyDescent="0.2">
      <c r="Z176" s="165"/>
    </row>
    <row r="177" spans="26:26" s="18" customFormat="1" x14ac:dyDescent="0.2">
      <c r="Z177" s="165"/>
    </row>
    <row r="178" spans="26:26" s="18" customFormat="1" x14ac:dyDescent="0.2">
      <c r="Z178" s="165"/>
    </row>
    <row r="179" spans="26:26" s="18" customFormat="1" x14ac:dyDescent="0.2">
      <c r="Z179" s="165"/>
    </row>
    <row r="180" spans="26:26" s="18" customFormat="1" x14ac:dyDescent="0.2">
      <c r="Z180" s="165"/>
    </row>
    <row r="181" spans="26:26" s="18" customFormat="1" x14ac:dyDescent="0.2">
      <c r="Z181" s="165"/>
    </row>
    <row r="182" spans="26:26" s="18" customFormat="1" x14ac:dyDescent="0.2">
      <c r="Z182" s="165"/>
    </row>
    <row r="183" spans="26:26" s="18" customFormat="1" x14ac:dyDescent="0.2">
      <c r="Z183" s="165"/>
    </row>
    <row r="184" spans="26:26" s="18" customFormat="1" x14ac:dyDescent="0.2">
      <c r="Z184" s="165"/>
    </row>
    <row r="185" spans="26:26" s="18" customFormat="1" x14ac:dyDescent="0.2">
      <c r="Z185" s="165"/>
    </row>
    <row r="186" spans="26:26" s="18" customFormat="1" x14ac:dyDescent="0.2">
      <c r="Z186" s="165"/>
    </row>
    <row r="187" spans="26:26" s="18" customFormat="1" x14ac:dyDescent="0.2">
      <c r="Z187" s="165"/>
    </row>
    <row r="188" spans="26:26" s="18" customFormat="1" x14ac:dyDescent="0.2">
      <c r="Z188" s="165"/>
    </row>
    <row r="189" spans="26:26" s="18" customFormat="1" x14ac:dyDescent="0.2">
      <c r="Z189" s="165"/>
    </row>
    <row r="190" spans="26:26" s="18" customFormat="1" x14ac:dyDescent="0.2">
      <c r="Z190" s="165"/>
    </row>
    <row r="191" spans="26:26" s="18" customFormat="1" x14ac:dyDescent="0.2">
      <c r="Z191" s="165"/>
    </row>
    <row r="192" spans="26:26" s="18" customFormat="1" x14ac:dyDescent="0.2">
      <c r="Z192" s="165"/>
    </row>
    <row r="193" spans="26:26" s="18" customFormat="1" x14ac:dyDescent="0.2">
      <c r="Z193" s="165"/>
    </row>
    <row r="194" spans="26:26" s="18" customFormat="1" x14ac:dyDescent="0.2">
      <c r="Z194" s="165"/>
    </row>
    <row r="195" spans="26:26" s="18" customFormat="1" x14ac:dyDescent="0.2">
      <c r="Z195" s="165"/>
    </row>
    <row r="196" spans="26:26" s="18" customFormat="1" x14ac:dyDescent="0.2">
      <c r="Z196" s="165"/>
    </row>
    <row r="197" spans="26:26" s="18" customFormat="1" x14ac:dyDescent="0.2">
      <c r="Z197" s="165"/>
    </row>
    <row r="198" spans="26:26" s="18" customFormat="1" x14ac:dyDescent="0.2">
      <c r="Z198" s="165"/>
    </row>
    <row r="199" spans="26:26" s="18" customFormat="1" x14ac:dyDescent="0.2">
      <c r="Z199" s="165"/>
    </row>
    <row r="200" spans="26:26" s="18" customFormat="1" x14ac:dyDescent="0.2">
      <c r="Z200" s="165"/>
    </row>
    <row r="201" spans="26:26" s="18" customFormat="1" x14ac:dyDescent="0.2">
      <c r="Z201" s="165"/>
    </row>
    <row r="202" spans="26:26" s="18" customFormat="1" x14ac:dyDescent="0.2">
      <c r="Z202" s="165"/>
    </row>
    <row r="203" spans="26:26" s="18" customFormat="1" x14ac:dyDescent="0.2">
      <c r="Z203" s="165"/>
    </row>
    <row r="204" spans="26:26" s="18" customFormat="1" x14ac:dyDescent="0.2">
      <c r="Z204" s="165"/>
    </row>
    <row r="205" spans="26:26" s="18" customFormat="1" x14ac:dyDescent="0.2">
      <c r="Z205" s="165"/>
    </row>
    <row r="206" spans="26:26" s="18" customFormat="1" x14ac:dyDescent="0.2">
      <c r="Z206" s="165"/>
    </row>
    <row r="207" spans="26:26" s="18" customFormat="1" x14ac:dyDescent="0.2">
      <c r="Z207" s="165"/>
    </row>
    <row r="208" spans="26:26" s="18" customFormat="1" x14ac:dyDescent="0.2">
      <c r="Z208" s="165"/>
    </row>
    <row r="209" spans="26:26" s="18" customFormat="1" x14ac:dyDescent="0.2">
      <c r="Z209" s="165"/>
    </row>
    <row r="210" spans="26:26" s="18" customFormat="1" x14ac:dyDescent="0.2">
      <c r="Z210" s="165"/>
    </row>
    <row r="211" spans="26:26" s="18" customFormat="1" x14ac:dyDescent="0.2">
      <c r="Z211" s="165"/>
    </row>
    <row r="212" spans="26:26" s="18" customFormat="1" x14ac:dyDescent="0.2">
      <c r="Z212" s="165"/>
    </row>
    <row r="213" spans="26:26" s="18" customFormat="1" x14ac:dyDescent="0.2">
      <c r="Z213" s="165"/>
    </row>
    <row r="214" spans="26:26" s="18" customFormat="1" x14ac:dyDescent="0.2">
      <c r="Z214" s="165"/>
    </row>
    <row r="215" spans="26:26" s="18" customFormat="1" x14ac:dyDescent="0.2">
      <c r="Z215" s="165"/>
    </row>
    <row r="216" spans="26:26" s="18" customFormat="1" x14ac:dyDescent="0.2">
      <c r="Z216" s="165"/>
    </row>
    <row r="217" spans="26:26" s="18" customFormat="1" x14ac:dyDescent="0.2">
      <c r="Z217" s="165"/>
    </row>
    <row r="218" spans="26:26" s="18" customFormat="1" x14ac:dyDescent="0.2">
      <c r="Z218" s="165"/>
    </row>
    <row r="219" spans="26:26" s="18" customFormat="1" x14ac:dyDescent="0.2">
      <c r="Z219" s="165"/>
    </row>
    <row r="220" spans="26:26" s="18" customFormat="1" x14ac:dyDescent="0.2">
      <c r="Z220" s="165"/>
    </row>
    <row r="221" spans="26:26" s="18" customFormat="1" x14ac:dyDescent="0.2">
      <c r="Z221" s="165"/>
    </row>
    <row r="222" spans="26:26" s="18" customFormat="1" x14ac:dyDescent="0.2">
      <c r="Z222" s="165"/>
    </row>
    <row r="223" spans="26:26" s="18" customFormat="1" x14ac:dyDescent="0.2">
      <c r="Z223" s="165"/>
    </row>
    <row r="224" spans="26:26" s="18" customFormat="1" x14ac:dyDescent="0.2">
      <c r="Z224" s="165"/>
    </row>
    <row r="225" spans="26:26" s="18" customFormat="1" x14ac:dyDescent="0.2">
      <c r="Z225" s="165"/>
    </row>
    <row r="226" spans="26:26" s="18" customFormat="1" x14ac:dyDescent="0.2">
      <c r="Z226" s="165"/>
    </row>
    <row r="227" spans="26:26" s="18" customFormat="1" x14ac:dyDescent="0.2">
      <c r="Z227" s="165"/>
    </row>
    <row r="228" spans="26:26" s="18" customFormat="1" x14ac:dyDescent="0.2">
      <c r="Z228" s="165"/>
    </row>
    <row r="229" spans="26:26" s="18" customFormat="1" x14ac:dyDescent="0.2">
      <c r="Z229" s="165"/>
    </row>
    <row r="230" spans="26:26" s="18" customFormat="1" x14ac:dyDescent="0.2">
      <c r="Z230" s="165"/>
    </row>
    <row r="231" spans="26:26" s="18" customFormat="1" x14ac:dyDescent="0.2">
      <c r="Z231" s="164"/>
    </row>
    <row r="232" spans="26:26" s="18" customFormat="1" x14ac:dyDescent="0.2">
      <c r="Z232" s="164"/>
    </row>
    <row r="233" spans="26:26" s="18" customFormat="1" x14ac:dyDescent="0.2">
      <c r="Z233" s="164"/>
    </row>
    <row r="234" spans="26:26" s="18" customFormat="1" x14ac:dyDescent="0.2">
      <c r="Z234" s="164"/>
    </row>
    <row r="235" spans="26:26" s="18" customFormat="1" x14ac:dyDescent="0.2">
      <c r="Z235" s="164"/>
    </row>
    <row r="236" spans="26:26" s="18" customFormat="1" x14ac:dyDescent="0.2">
      <c r="Z236" s="164"/>
    </row>
    <row r="237" spans="26:26" s="18" customFormat="1" x14ac:dyDescent="0.2">
      <c r="Z237" s="164"/>
    </row>
    <row r="238" spans="26:26" s="18" customFormat="1" x14ac:dyDescent="0.2">
      <c r="Z238" s="164"/>
    </row>
    <row r="239" spans="26:26" s="18" customFormat="1" x14ac:dyDescent="0.2">
      <c r="Z239" s="164"/>
    </row>
    <row r="240" spans="26:26" s="18" customFormat="1" x14ac:dyDescent="0.2">
      <c r="Z240" s="164"/>
    </row>
    <row r="241" spans="26:26" s="18" customFormat="1" x14ac:dyDescent="0.2">
      <c r="Z241" s="164"/>
    </row>
    <row r="242" spans="26:26" s="18" customFormat="1" x14ac:dyDescent="0.2">
      <c r="Z242" s="164"/>
    </row>
    <row r="243" spans="26:26" s="18" customFormat="1" x14ac:dyDescent="0.2">
      <c r="Z243" s="164"/>
    </row>
    <row r="244" spans="26:26" s="18" customFormat="1" x14ac:dyDescent="0.2">
      <c r="Z244" s="164"/>
    </row>
    <row r="245" spans="26:26" s="18" customFormat="1" x14ac:dyDescent="0.2">
      <c r="Z245" s="164"/>
    </row>
    <row r="246" spans="26:26" s="18" customFormat="1" x14ac:dyDescent="0.2">
      <c r="Z246" s="164"/>
    </row>
    <row r="247" spans="26:26" s="18" customFormat="1" x14ac:dyDescent="0.2">
      <c r="Z247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111290</v>
      </c>
      <c r="D4" s="148">
        <f t="shared" ref="D4:K4" si="0">SUM(D5:D7)</f>
        <v>112263</v>
      </c>
      <c r="E4" s="148">
        <f t="shared" si="0"/>
        <v>140843</v>
      </c>
      <c r="F4" s="149">
        <f t="shared" si="0"/>
        <v>151218</v>
      </c>
      <c r="G4" s="148">
        <f t="shared" si="0"/>
        <v>155343</v>
      </c>
      <c r="H4" s="150">
        <f t="shared" si="0"/>
        <v>152477</v>
      </c>
      <c r="I4" s="148">
        <f t="shared" si="0"/>
        <v>154074</v>
      </c>
      <c r="J4" s="148">
        <f t="shared" si="0"/>
        <v>155876.378</v>
      </c>
      <c r="K4" s="148">
        <f t="shared" si="0"/>
        <v>164044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52240</v>
      </c>
      <c r="D5" s="153">
        <v>48865</v>
      </c>
      <c r="E5" s="153">
        <v>40638</v>
      </c>
      <c r="F5" s="152">
        <v>50332</v>
      </c>
      <c r="G5" s="153">
        <v>51432</v>
      </c>
      <c r="H5" s="154">
        <v>48815</v>
      </c>
      <c r="I5" s="153">
        <v>54712</v>
      </c>
      <c r="J5" s="153">
        <v>55345.413999999997</v>
      </c>
      <c r="K5" s="154">
        <v>58833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59050</v>
      </c>
      <c r="D6" s="157">
        <v>63381</v>
      </c>
      <c r="E6" s="157">
        <v>100178</v>
      </c>
      <c r="F6" s="156">
        <v>100886</v>
      </c>
      <c r="G6" s="157">
        <v>103911</v>
      </c>
      <c r="H6" s="158">
        <v>103662</v>
      </c>
      <c r="I6" s="157">
        <v>99362</v>
      </c>
      <c r="J6" s="157">
        <v>100530.96400000001</v>
      </c>
      <c r="K6" s="158">
        <v>105211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17</v>
      </c>
      <c r="E7" s="160">
        <v>27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10964</v>
      </c>
      <c r="D8" s="148">
        <f t="shared" ref="D8:K8" si="1">SUM(D9:D15)</f>
        <v>10253</v>
      </c>
      <c r="E8" s="148">
        <f t="shared" si="1"/>
        <v>12509</v>
      </c>
      <c r="F8" s="149">
        <f t="shared" si="1"/>
        <v>13154</v>
      </c>
      <c r="G8" s="148">
        <f t="shared" si="1"/>
        <v>12789</v>
      </c>
      <c r="H8" s="150">
        <f t="shared" si="1"/>
        <v>14585</v>
      </c>
      <c r="I8" s="148">
        <f t="shared" si="1"/>
        <v>15493</v>
      </c>
      <c r="J8" s="148">
        <f t="shared" si="1"/>
        <v>16754.099999999999</v>
      </c>
      <c r="K8" s="148">
        <f t="shared" si="1"/>
        <v>17452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1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10964</v>
      </c>
      <c r="D14" s="157">
        <v>10050</v>
      </c>
      <c r="E14" s="157">
        <v>12350</v>
      </c>
      <c r="F14" s="156">
        <v>12350</v>
      </c>
      <c r="G14" s="157">
        <v>12350</v>
      </c>
      <c r="H14" s="158">
        <v>14050</v>
      </c>
      <c r="I14" s="157">
        <v>14650</v>
      </c>
      <c r="J14" s="157">
        <v>15950.1</v>
      </c>
      <c r="K14" s="158">
        <v>16605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202</v>
      </c>
      <c r="E15" s="160">
        <v>159</v>
      </c>
      <c r="F15" s="159">
        <v>804</v>
      </c>
      <c r="G15" s="160">
        <v>439</v>
      </c>
      <c r="H15" s="161">
        <v>535</v>
      </c>
      <c r="I15" s="160">
        <v>843</v>
      </c>
      <c r="J15" s="160">
        <v>804</v>
      </c>
      <c r="K15" s="161">
        <v>847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4380</v>
      </c>
      <c r="D16" s="148">
        <f t="shared" ref="D16:K16" si="2">SUM(D17:D23)</f>
        <v>15268</v>
      </c>
      <c r="E16" s="148">
        <f t="shared" si="2"/>
        <v>3411</v>
      </c>
      <c r="F16" s="149">
        <f t="shared" si="2"/>
        <v>4750</v>
      </c>
      <c r="G16" s="148">
        <f t="shared" si="2"/>
        <v>7566</v>
      </c>
      <c r="H16" s="150">
        <f t="shared" si="2"/>
        <v>5654</v>
      </c>
      <c r="I16" s="148">
        <f t="shared" si="2"/>
        <v>4732</v>
      </c>
      <c r="J16" s="148">
        <f t="shared" si="2"/>
        <v>5207.0599999999995</v>
      </c>
      <c r="K16" s="148">
        <f t="shared" si="2"/>
        <v>5483</v>
      </c>
    </row>
    <row r="17" spans="1:11" s="18" customFormat="1" ht="12.75" customHeight="1" x14ac:dyDescent="0.2">
      <c r="A17" s="70"/>
      <c r="B17" s="114" t="s">
        <v>105</v>
      </c>
      <c r="C17" s="152">
        <v>3199</v>
      </c>
      <c r="D17" s="153">
        <v>14688</v>
      </c>
      <c r="E17" s="153">
        <v>940</v>
      </c>
      <c r="F17" s="152">
        <v>3000</v>
      </c>
      <c r="G17" s="153">
        <v>5659</v>
      </c>
      <c r="H17" s="154">
        <v>4267</v>
      </c>
      <c r="I17" s="153">
        <v>3000</v>
      </c>
      <c r="J17" s="153">
        <v>3000</v>
      </c>
      <c r="K17" s="154">
        <v>3159</v>
      </c>
    </row>
    <row r="18" spans="1:11" s="18" customFormat="1" ht="12.75" customHeight="1" x14ac:dyDescent="0.2">
      <c r="A18" s="70"/>
      <c r="B18" s="114" t="s">
        <v>108</v>
      </c>
      <c r="C18" s="156">
        <v>1181</v>
      </c>
      <c r="D18" s="157">
        <v>580</v>
      </c>
      <c r="E18" s="157">
        <v>2471</v>
      </c>
      <c r="F18" s="156">
        <v>1750</v>
      </c>
      <c r="G18" s="157">
        <v>1907</v>
      </c>
      <c r="H18" s="158">
        <v>1387</v>
      </c>
      <c r="I18" s="157">
        <v>1732</v>
      </c>
      <c r="J18" s="157">
        <v>2207.06</v>
      </c>
      <c r="K18" s="158">
        <v>2324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235</v>
      </c>
      <c r="F24" s="149">
        <v>0</v>
      </c>
      <c r="G24" s="148">
        <v>0</v>
      </c>
      <c r="H24" s="150">
        <v>194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126634</v>
      </c>
      <c r="D26" s="103">
        <f t="shared" ref="D26:K26" si="3">+D4+D8+D16+D24</f>
        <v>137784</v>
      </c>
      <c r="E26" s="103">
        <f t="shared" si="3"/>
        <v>156998</v>
      </c>
      <c r="F26" s="104">
        <f t="shared" si="3"/>
        <v>169122</v>
      </c>
      <c r="G26" s="103">
        <f t="shared" si="3"/>
        <v>175698</v>
      </c>
      <c r="H26" s="105">
        <f t="shared" si="3"/>
        <v>172910</v>
      </c>
      <c r="I26" s="103">
        <f t="shared" si="3"/>
        <v>174299</v>
      </c>
      <c r="J26" s="103">
        <f t="shared" si="3"/>
        <v>177837.538</v>
      </c>
      <c r="K26" s="103">
        <f t="shared" si="3"/>
        <v>186979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399</v>
      </c>
      <c r="F9" s="27">
        <f t="shared" ref="F9:M9" si="1">F10+F19</f>
        <v>481</v>
      </c>
      <c r="G9" s="27">
        <f t="shared" si="1"/>
        <v>554</v>
      </c>
      <c r="H9" s="28">
        <f t="shared" si="1"/>
        <v>371</v>
      </c>
      <c r="I9" s="27">
        <f t="shared" si="1"/>
        <v>371</v>
      </c>
      <c r="J9" s="29">
        <f t="shared" si="1"/>
        <v>530</v>
      </c>
      <c r="K9" s="27">
        <f t="shared" si="1"/>
        <v>392</v>
      </c>
      <c r="L9" s="27">
        <f t="shared" si="1"/>
        <v>562</v>
      </c>
      <c r="M9" s="27">
        <f t="shared" si="1"/>
        <v>591.78599999999994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399</v>
      </c>
      <c r="F10" s="59">
        <f t="shared" ref="F10:M10" si="2">SUM(F11:F13)</f>
        <v>481</v>
      </c>
      <c r="G10" s="59">
        <f t="shared" si="2"/>
        <v>554</v>
      </c>
      <c r="H10" s="60">
        <f t="shared" si="2"/>
        <v>371</v>
      </c>
      <c r="I10" s="59">
        <f t="shared" si="2"/>
        <v>371</v>
      </c>
      <c r="J10" s="61">
        <f t="shared" si="2"/>
        <v>530</v>
      </c>
      <c r="K10" s="59">
        <f t="shared" si="2"/>
        <v>392</v>
      </c>
      <c r="L10" s="59">
        <f t="shared" si="2"/>
        <v>562</v>
      </c>
      <c r="M10" s="59">
        <f t="shared" si="2"/>
        <v>591.78599999999994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399</v>
      </c>
      <c r="F11" s="36">
        <v>481</v>
      </c>
      <c r="G11" s="36">
        <v>554</v>
      </c>
      <c r="H11" s="37">
        <v>371</v>
      </c>
      <c r="I11" s="36">
        <v>371</v>
      </c>
      <c r="J11" s="38">
        <v>530</v>
      </c>
      <c r="K11" s="36">
        <v>392</v>
      </c>
      <c r="L11" s="36">
        <v>562</v>
      </c>
      <c r="M11" s="36">
        <v>591.78599999999994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0</v>
      </c>
      <c r="F31" s="93">
        <f t="shared" ref="F31:M31" si="4">SUM(F32:F34)</f>
        <v>0</v>
      </c>
      <c r="G31" s="93">
        <f t="shared" si="4"/>
        <v>0</v>
      </c>
      <c r="H31" s="94">
        <f t="shared" si="4"/>
        <v>0</v>
      </c>
      <c r="I31" s="93">
        <f t="shared" si="4"/>
        <v>0</v>
      </c>
      <c r="J31" s="95">
        <f t="shared" si="4"/>
        <v>0</v>
      </c>
      <c r="K31" s="93">
        <f t="shared" si="4"/>
        <v>0</v>
      </c>
      <c r="L31" s="93">
        <f t="shared" si="4"/>
        <v>0</v>
      </c>
      <c r="M31" s="93">
        <f t="shared" si="4"/>
        <v>0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0</v>
      </c>
      <c r="F32" s="36">
        <v>0</v>
      </c>
      <c r="G32" s="36">
        <v>0</v>
      </c>
      <c r="H32" s="37">
        <v>0</v>
      </c>
      <c r="I32" s="36">
        <v>0</v>
      </c>
      <c r="J32" s="38">
        <v>0</v>
      </c>
      <c r="K32" s="36">
        <v>0</v>
      </c>
      <c r="L32" s="36">
        <v>0</v>
      </c>
      <c r="M32" s="36">
        <v>0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2804</v>
      </c>
      <c r="F39" s="27">
        <v>1162</v>
      </c>
      <c r="G39" s="27">
        <v>363</v>
      </c>
      <c r="H39" s="28">
        <v>449</v>
      </c>
      <c r="I39" s="27">
        <v>449</v>
      </c>
      <c r="J39" s="29">
        <v>377</v>
      </c>
      <c r="K39" s="27">
        <v>524</v>
      </c>
      <c r="L39" s="27">
        <v>478</v>
      </c>
      <c r="M39" s="27">
        <v>503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3203</v>
      </c>
      <c r="F40" s="103">
        <f t="shared" ref="F40:M40" si="6">F4+F9+F21+F29+F31+F36+F39</f>
        <v>1643</v>
      </c>
      <c r="G40" s="103">
        <f t="shared" si="6"/>
        <v>917</v>
      </c>
      <c r="H40" s="104">
        <f t="shared" si="6"/>
        <v>820</v>
      </c>
      <c r="I40" s="103">
        <f t="shared" si="6"/>
        <v>820</v>
      </c>
      <c r="J40" s="105">
        <f t="shared" si="6"/>
        <v>907</v>
      </c>
      <c r="K40" s="103">
        <f t="shared" si="6"/>
        <v>916</v>
      </c>
      <c r="L40" s="103">
        <f t="shared" si="6"/>
        <v>1040</v>
      </c>
      <c r="M40" s="103">
        <f t="shared" si="6"/>
        <v>1094.7860000000001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459239</v>
      </c>
      <c r="F4" s="27">
        <f t="shared" ref="F4:M4" si="0">F5+F8+F47</f>
        <v>485299</v>
      </c>
      <c r="G4" s="27">
        <f t="shared" si="0"/>
        <v>514551</v>
      </c>
      <c r="H4" s="28">
        <f t="shared" si="0"/>
        <v>582703</v>
      </c>
      <c r="I4" s="27">
        <f t="shared" si="0"/>
        <v>588778</v>
      </c>
      <c r="J4" s="29">
        <f t="shared" si="0"/>
        <v>581505</v>
      </c>
      <c r="K4" s="27">
        <f t="shared" si="0"/>
        <v>593610</v>
      </c>
      <c r="L4" s="27">
        <f t="shared" si="0"/>
        <v>629800.21299999999</v>
      </c>
      <c r="M4" s="27">
        <f t="shared" si="0"/>
        <v>664697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305338</v>
      </c>
      <c r="F5" s="59">
        <f t="shared" ref="F5:M5" si="1">SUM(F6:F7)</f>
        <v>322434</v>
      </c>
      <c r="G5" s="59">
        <f t="shared" si="1"/>
        <v>320951</v>
      </c>
      <c r="H5" s="60">
        <f t="shared" si="1"/>
        <v>380025</v>
      </c>
      <c r="I5" s="59">
        <f t="shared" si="1"/>
        <v>378379</v>
      </c>
      <c r="J5" s="61">
        <f t="shared" si="1"/>
        <v>372567</v>
      </c>
      <c r="K5" s="59">
        <f t="shared" si="1"/>
        <v>393843</v>
      </c>
      <c r="L5" s="59">
        <f t="shared" si="1"/>
        <v>423316.125</v>
      </c>
      <c r="M5" s="59">
        <f t="shared" si="1"/>
        <v>450814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215775</v>
      </c>
      <c r="F6" s="36">
        <v>225708</v>
      </c>
      <c r="G6" s="36">
        <v>222792</v>
      </c>
      <c r="H6" s="37">
        <v>305261</v>
      </c>
      <c r="I6" s="36">
        <v>303615</v>
      </c>
      <c r="J6" s="38">
        <v>276394</v>
      </c>
      <c r="K6" s="36">
        <v>338322</v>
      </c>
      <c r="L6" s="36">
        <v>347403.71899999998</v>
      </c>
      <c r="M6" s="36">
        <v>370119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89563</v>
      </c>
      <c r="F7" s="51">
        <v>96726</v>
      </c>
      <c r="G7" s="51">
        <v>98159</v>
      </c>
      <c r="H7" s="52">
        <v>74764</v>
      </c>
      <c r="I7" s="51">
        <v>74764</v>
      </c>
      <c r="J7" s="53">
        <v>96173</v>
      </c>
      <c r="K7" s="51">
        <v>55521</v>
      </c>
      <c r="L7" s="51">
        <v>75912.406000000003</v>
      </c>
      <c r="M7" s="51">
        <v>80695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153873</v>
      </c>
      <c r="F8" s="59">
        <f t="shared" ref="F8:M8" si="2">SUM(F9:F46)</f>
        <v>162728</v>
      </c>
      <c r="G8" s="59">
        <f t="shared" si="2"/>
        <v>193553</v>
      </c>
      <c r="H8" s="60">
        <f t="shared" si="2"/>
        <v>202678</v>
      </c>
      <c r="I8" s="59">
        <f t="shared" si="2"/>
        <v>210399</v>
      </c>
      <c r="J8" s="61">
        <f t="shared" si="2"/>
        <v>208928</v>
      </c>
      <c r="K8" s="59">
        <f t="shared" si="2"/>
        <v>199767</v>
      </c>
      <c r="L8" s="59">
        <f t="shared" si="2"/>
        <v>206484.08799999999</v>
      </c>
      <c r="M8" s="59">
        <f t="shared" si="2"/>
        <v>213883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1695</v>
      </c>
      <c r="F9" s="36">
        <v>4265</v>
      </c>
      <c r="G9" s="36">
        <v>326</v>
      </c>
      <c r="H9" s="37">
        <v>450</v>
      </c>
      <c r="I9" s="36">
        <v>450</v>
      </c>
      <c r="J9" s="38">
        <v>858</v>
      </c>
      <c r="K9" s="36">
        <v>954</v>
      </c>
      <c r="L9" s="36">
        <v>1061.25</v>
      </c>
      <c r="M9" s="36">
        <v>1116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8663</v>
      </c>
      <c r="F10" s="44">
        <v>8292</v>
      </c>
      <c r="G10" s="44">
        <v>2654</v>
      </c>
      <c r="H10" s="45">
        <v>2329</v>
      </c>
      <c r="I10" s="44">
        <v>2308</v>
      </c>
      <c r="J10" s="46">
        <v>11376</v>
      </c>
      <c r="K10" s="44">
        <v>8488</v>
      </c>
      <c r="L10" s="44">
        <v>3259.1109999999999</v>
      </c>
      <c r="M10" s="44">
        <v>3379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2217</v>
      </c>
      <c r="F11" s="44">
        <v>7483</v>
      </c>
      <c r="G11" s="44">
        <v>5191</v>
      </c>
      <c r="H11" s="45">
        <v>14288</v>
      </c>
      <c r="I11" s="44">
        <v>21824</v>
      </c>
      <c r="J11" s="46">
        <v>4818</v>
      </c>
      <c r="K11" s="44">
        <v>1010</v>
      </c>
      <c r="L11" s="44">
        <v>1970.192</v>
      </c>
      <c r="M11" s="44">
        <v>2076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2931</v>
      </c>
      <c r="F12" s="44">
        <v>745</v>
      </c>
      <c r="G12" s="44">
        <v>5777</v>
      </c>
      <c r="H12" s="45">
        <v>3173</v>
      </c>
      <c r="I12" s="44">
        <v>5201</v>
      </c>
      <c r="J12" s="46">
        <v>4269</v>
      </c>
      <c r="K12" s="44">
        <v>4491</v>
      </c>
      <c r="L12" s="44">
        <v>4061</v>
      </c>
      <c r="M12" s="44">
        <v>4226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680</v>
      </c>
      <c r="F13" s="44">
        <v>57</v>
      </c>
      <c r="G13" s="44">
        <v>244</v>
      </c>
      <c r="H13" s="45">
        <v>191</v>
      </c>
      <c r="I13" s="44">
        <v>191</v>
      </c>
      <c r="J13" s="46">
        <v>513</v>
      </c>
      <c r="K13" s="44">
        <v>490</v>
      </c>
      <c r="L13" s="44">
        <v>622.03600000000006</v>
      </c>
      <c r="M13" s="44">
        <v>655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11868</v>
      </c>
      <c r="F14" s="44">
        <v>9169</v>
      </c>
      <c r="G14" s="44">
        <v>678</v>
      </c>
      <c r="H14" s="45">
        <v>5446</v>
      </c>
      <c r="I14" s="44">
        <v>5446</v>
      </c>
      <c r="J14" s="46">
        <v>1116</v>
      </c>
      <c r="K14" s="44">
        <v>1178</v>
      </c>
      <c r="L14" s="44">
        <v>4696.8379999999997</v>
      </c>
      <c r="M14" s="44">
        <v>4895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6964</v>
      </c>
      <c r="F15" s="44">
        <v>5555</v>
      </c>
      <c r="G15" s="44">
        <v>6470</v>
      </c>
      <c r="H15" s="45">
        <v>5576</v>
      </c>
      <c r="I15" s="44">
        <v>5508</v>
      </c>
      <c r="J15" s="46">
        <v>4510</v>
      </c>
      <c r="K15" s="44">
        <v>4621</v>
      </c>
      <c r="L15" s="44">
        <v>6222.1619999999994</v>
      </c>
      <c r="M15" s="44">
        <v>6553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1912</v>
      </c>
      <c r="F16" s="44">
        <v>4912</v>
      </c>
      <c r="G16" s="44">
        <v>5189</v>
      </c>
      <c r="H16" s="45">
        <v>4437</v>
      </c>
      <c r="I16" s="44">
        <v>3487</v>
      </c>
      <c r="J16" s="46">
        <v>8553</v>
      </c>
      <c r="K16" s="44">
        <v>7711</v>
      </c>
      <c r="L16" s="44">
        <v>4926.9780000000001</v>
      </c>
      <c r="M16" s="44">
        <v>5086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3609</v>
      </c>
      <c r="F17" s="44">
        <v>3905</v>
      </c>
      <c r="G17" s="44">
        <v>2828</v>
      </c>
      <c r="H17" s="45">
        <v>1964</v>
      </c>
      <c r="I17" s="44">
        <v>1964</v>
      </c>
      <c r="J17" s="46">
        <v>2580</v>
      </c>
      <c r="K17" s="44">
        <v>578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29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93</v>
      </c>
      <c r="M18" s="44">
        <v>98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146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155</v>
      </c>
      <c r="G21" s="44">
        <v>199</v>
      </c>
      <c r="H21" s="45">
        <v>168</v>
      </c>
      <c r="I21" s="44">
        <v>168</v>
      </c>
      <c r="J21" s="46">
        <v>406</v>
      </c>
      <c r="K21" s="44">
        <v>310</v>
      </c>
      <c r="L21" s="44">
        <v>163</v>
      </c>
      <c r="M21" s="44">
        <v>172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15733</v>
      </c>
      <c r="F22" s="44">
        <v>24754</v>
      </c>
      <c r="G22" s="44">
        <v>79921</v>
      </c>
      <c r="H22" s="45">
        <v>90303</v>
      </c>
      <c r="I22" s="44">
        <v>84295</v>
      </c>
      <c r="J22" s="46">
        <v>63134</v>
      </c>
      <c r="K22" s="44">
        <v>76604</v>
      </c>
      <c r="L22" s="44">
        <v>72873.860000000015</v>
      </c>
      <c r="M22" s="44">
        <v>76147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2128</v>
      </c>
      <c r="F23" s="44">
        <v>847</v>
      </c>
      <c r="G23" s="44">
        <v>2555</v>
      </c>
      <c r="H23" s="45">
        <v>672</v>
      </c>
      <c r="I23" s="44">
        <v>672</v>
      </c>
      <c r="J23" s="46">
        <v>5721</v>
      </c>
      <c r="K23" s="44">
        <v>3635</v>
      </c>
      <c r="L23" s="44">
        <v>3510.2939999999999</v>
      </c>
      <c r="M23" s="44">
        <v>3698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25</v>
      </c>
      <c r="F24" s="44">
        <v>307</v>
      </c>
      <c r="G24" s="44">
        <v>13</v>
      </c>
      <c r="H24" s="45">
        <v>43</v>
      </c>
      <c r="I24" s="44">
        <v>43</v>
      </c>
      <c r="J24" s="46">
        <v>3</v>
      </c>
      <c r="K24" s="44">
        <v>0</v>
      </c>
      <c r="L24" s="44">
        <v>961.94400000000007</v>
      </c>
      <c r="M24" s="44">
        <v>1014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2269</v>
      </c>
      <c r="F25" s="44">
        <v>4531</v>
      </c>
      <c r="G25" s="44">
        <v>38</v>
      </c>
      <c r="H25" s="45">
        <v>0</v>
      </c>
      <c r="I25" s="44">
        <v>1141</v>
      </c>
      <c r="J25" s="46">
        <v>4152</v>
      </c>
      <c r="K25" s="44">
        <v>3150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103</v>
      </c>
      <c r="K27" s="44">
        <v>30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417</v>
      </c>
      <c r="F29" s="44">
        <v>167</v>
      </c>
      <c r="G29" s="44">
        <v>70</v>
      </c>
      <c r="H29" s="45">
        <v>130</v>
      </c>
      <c r="I29" s="44">
        <v>130</v>
      </c>
      <c r="J29" s="46">
        <v>69</v>
      </c>
      <c r="K29" s="44">
        <v>0</v>
      </c>
      <c r="L29" s="44">
        <v>197.6</v>
      </c>
      <c r="M29" s="44">
        <v>209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153</v>
      </c>
      <c r="G30" s="44">
        <v>0</v>
      </c>
      <c r="H30" s="45">
        <v>27</v>
      </c>
      <c r="I30" s="44">
        <v>27</v>
      </c>
      <c r="J30" s="46">
        <v>35</v>
      </c>
      <c r="K30" s="44">
        <v>0</v>
      </c>
      <c r="L30" s="44">
        <v>96</v>
      </c>
      <c r="M30" s="44">
        <v>101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28</v>
      </c>
      <c r="G31" s="44">
        <v>0</v>
      </c>
      <c r="H31" s="45">
        <v>0</v>
      </c>
      <c r="I31" s="44">
        <v>2117</v>
      </c>
      <c r="J31" s="46">
        <v>2445</v>
      </c>
      <c r="K31" s="44">
        <v>5018</v>
      </c>
      <c r="L31" s="44">
        <v>29000</v>
      </c>
      <c r="M31" s="44">
        <v>30575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5831</v>
      </c>
      <c r="F32" s="44">
        <v>638</v>
      </c>
      <c r="G32" s="44">
        <v>1290</v>
      </c>
      <c r="H32" s="45">
        <v>180</v>
      </c>
      <c r="I32" s="44">
        <v>180</v>
      </c>
      <c r="J32" s="46">
        <v>9083</v>
      </c>
      <c r="K32" s="44">
        <v>10184</v>
      </c>
      <c r="L32" s="44">
        <v>190.43799999999999</v>
      </c>
      <c r="M32" s="44">
        <v>200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761</v>
      </c>
      <c r="F33" s="44">
        <v>142</v>
      </c>
      <c r="G33" s="44">
        <v>5</v>
      </c>
      <c r="H33" s="45">
        <v>60</v>
      </c>
      <c r="I33" s="44">
        <v>60</v>
      </c>
      <c r="J33" s="46">
        <v>0</v>
      </c>
      <c r="K33" s="44">
        <v>0</v>
      </c>
      <c r="L33" s="44">
        <v>66</v>
      </c>
      <c r="M33" s="44">
        <v>69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-8</v>
      </c>
      <c r="G34" s="44">
        <v>0</v>
      </c>
      <c r="H34" s="45">
        <v>5</v>
      </c>
      <c r="I34" s="44">
        <v>5</v>
      </c>
      <c r="J34" s="46">
        <v>0</v>
      </c>
      <c r="K34" s="44">
        <v>30</v>
      </c>
      <c r="L34" s="44">
        <v>41.84</v>
      </c>
      <c r="M34" s="44">
        <v>44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1038</v>
      </c>
      <c r="K36" s="44">
        <v>26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10735</v>
      </c>
      <c r="F37" s="44">
        <v>10483</v>
      </c>
      <c r="G37" s="44">
        <v>1969</v>
      </c>
      <c r="H37" s="45">
        <v>8237</v>
      </c>
      <c r="I37" s="44">
        <v>8237</v>
      </c>
      <c r="J37" s="46">
        <v>619</v>
      </c>
      <c r="K37" s="44">
        <v>678</v>
      </c>
      <c r="L37" s="44">
        <v>8701.8940000000021</v>
      </c>
      <c r="M37" s="44">
        <v>9163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4672</v>
      </c>
      <c r="F38" s="44">
        <v>5489</v>
      </c>
      <c r="G38" s="44">
        <v>2039</v>
      </c>
      <c r="H38" s="45">
        <v>2142</v>
      </c>
      <c r="I38" s="44">
        <v>2142</v>
      </c>
      <c r="J38" s="46">
        <v>3426</v>
      </c>
      <c r="K38" s="44">
        <v>3389</v>
      </c>
      <c r="L38" s="44">
        <v>3509.9980000000005</v>
      </c>
      <c r="M38" s="44">
        <v>3697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14761</v>
      </c>
      <c r="F39" s="44">
        <v>11555</v>
      </c>
      <c r="G39" s="44">
        <v>12933</v>
      </c>
      <c r="H39" s="45">
        <v>16429</v>
      </c>
      <c r="I39" s="44">
        <v>16226</v>
      </c>
      <c r="J39" s="46">
        <v>10856</v>
      </c>
      <c r="K39" s="44">
        <v>5596</v>
      </c>
      <c r="L39" s="44">
        <v>12740.642</v>
      </c>
      <c r="M39" s="44">
        <v>11609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3771</v>
      </c>
      <c r="F40" s="44">
        <v>4406</v>
      </c>
      <c r="G40" s="44">
        <v>5380</v>
      </c>
      <c r="H40" s="45">
        <v>4836</v>
      </c>
      <c r="I40" s="44">
        <v>7318</v>
      </c>
      <c r="J40" s="46">
        <v>7412</v>
      </c>
      <c r="K40" s="44">
        <v>7523</v>
      </c>
      <c r="L40" s="44">
        <v>1469.385</v>
      </c>
      <c r="M40" s="44">
        <v>1548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326</v>
      </c>
      <c r="F41" s="44">
        <v>2937</v>
      </c>
      <c r="G41" s="44">
        <v>7331</v>
      </c>
      <c r="H41" s="45">
        <v>4218</v>
      </c>
      <c r="I41" s="44">
        <v>4218</v>
      </c>
      <c r="J41" s="46">
        <v>10368</v>
      </c>
      <c r="K41" s="44">
        <v>8503</v>
      </c>
      <c r="L41" s="44">
        <v>11631.405999999999</v>
      </c>
      <c r="M41" s="44">
        <v>11944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39885</v>
      </c>
      <c r="F42" s="44">
        <v>33809</v>
      </c>
      <c r="G42" s="44">
        <v>35307</v>
      </c>
      <c r="H42" s="45">
        <v>20448</v>
      </c>
      <c r="I42" s="44">
        <v>20448</v>
      </c>
      <c r="J42" s="46">
        <v>37977</v>
      </c>
      <c r="K42" s="44">
        <v>34452</v>
      </c>
      <c r="L42" s="44">
        <v>16090.968000000001</v>
      </c>
      <c r="M42" s="44">
        <v>16166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2477</v>
      </c>
      <c r="F43" s="44">
        <v>2729</v>
      </c>
      <c r="G43" s="44">
        <v>1486</v>
      </c>
      <c r="H43" s="45">
        <v>9409</v>
      </c>
      <c r="I43" s="44">
        <v>9351</v>
      </c>
      <c r="J43" s="46">
        <v>4357</v>
      </c>
      <c r="K43" s="44">
        <v>3726</v>
      </c>
      <c r="L43" s="44">
        <v>10117.502</v>
      </c>
      <c r="M43" s="44">
        <v>10906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4523</v>
      </c>
      <c r="F44" s="44">
        <v>9293</v>
      </c>
      <c r="G44" s="44">
        <v>1943</v>
      </c>
      <c r="H44" s="45">
        <v>1472</v>
      </c>
      <c r="I44" s="44">
        <v>1472</v>
      </c>
      <c r="J44" s="46">
        <v>2511</v>
      </c>
      <c r="K44" s="44">
        <v>2670</v>
      </c>
      <c r="L44" s="44">
        <v>2432.7240000000002</v>
      </c>
      <c r="M44" s="44">
        <v>2455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4991</v>
      </c>
      <c r="F45" s="44">
        <v>5839</v>
      </c>
      <c r="G45" s="44">
        <v>11302</v>
      </c>
      <c r="H45" s="45">
        <v>5958</v>
      </c>
      <c r="I45" s="44">
        <v>5683</v>
      </c>
      <c r="J45" s="46">
        <v>6285</v>
      </c>
      <c r="K45" s="44">
        <v>4471</v>
      </c>
      <c r="L45" s="44">
        <v>5776.0260000000007</v>
      </c>
      <c r="M45" s="44">
        <v>6082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91</v>
      </c>
      <c r="G46" s="51">
        <v>415</v>
      </c>
      <c r="H46" s="52">
        <v>87</v>
      </c>
      <c r="I46" s="51">
        <v>87</v>
      </c>
      <c r="J46" s="53">
        <v>189</v>
      </c>
      <c r="K46" s="51">
        <v>251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28</v>
      </c>
      <c r="F47" s="59">
        <f t="shared" ref="F47:M47" si="3">SUM(F48:F49)</f>
        <v>137</v>
      </c>
      <c r="G47" s="59">
        <f t="shared" si="3"/>
        <v>47</v>
      </c>
      <c r="H47" s="60">
        <f t="shared" si="3"/>
        <v>0</v>
      </c>
      <c r="I47" s="59">
        <f t="shared" si="3"/>
        <v>0</v>
      </c>
      <c r="J47" s="61">
        <f t="shared" si="3"/>
        <v>10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28</v>
      </c>
      <c r="F48" s="36">
        <v>137</v>
      </c>
      <c r="G48" s="36">
        <v>47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10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72148</v>
      </c>
      <c r="F51" s="27">
        <f t="shared" ref="F51:M51" si="4">F52+F59+F62+F63+F64+F72+F73</f>
        <v>83023</v>
      </c>
      <c r="G51" s="27">
        <f t="shared" si="4"/>
        <v>79705</v>
      </c>
      <c r="H51" s="28">
        <f t="shared" si="4"/>
        <v>91757</v>
      </c>
      <c r="I51" s="27">
        <f t="shared" si="4"/>
        <v>98650</v>
      </c>
      <c r="J51" s="29">
        <f t="shared" si="4"/>
        <v>83965</v>
      </c>
      <c r="K51" s="27">
        <f t="shared" si="4"/>
        <v>95601</v>
      </c>
      <c r="L51" s="27">
        <f t="shared" si="4"/>
        <v>95857.060000000012</v>
      </c>
      <c r="M51" s="27">
        <f t="shared" si="4"/>
        <v>100761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32813</v>
      </c>
      <c r="F52" s="36">
        <f t="shared" ref="F52:M52" si="5">F53+F56</f>
        <v>40498</v>
      </c>
      <c r="G52" s="36">
        <f t="shared" si="5"/>
        <v>35921</v>
      </c>
      <c r="H52" s="37">
        <f t="shared" si="5"/>
        <v>43311</v>
      </c>
      <c r="I52" s="36">
        <f t="shared" si="5"/>
        <v>50701</v>
      </c>
      <c r="J52" s="38">
        <f t="shared" si="5"/>
        <v>33757</v>
      </c>
      <c r="K52" s="36">
        <f t="shared" si="5"/>
        <v>43311</v>
      </c>
      <c r="L52" s="36">
        <f t="shared" si="5"/>
        <v>43311</v>
      </c>
      <c r="M52" s="36">
        <f t="shared" si="5"/>
        <v>45618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32813</v>
      </c>
      <c r="F56" s="59">
        <f t="shared" ref="F56:M56" si="7">SUM(F57:F58)</f>
        <v>40498</v>
      </c>
      <c r="G56" s="59">
        <f t="shared" si="7"/>
        <v>35921</v>
      </c>
      <c r="H56" s="60">
        <f t="shared" si="7"/>
        <v>43311</v>
      </c>
      <c r="I56" s="59">
        <f t="shared" si="7"/>
        <v>50701</v>
      </c>
      <c r="J56" s="61">
        <f t="shared" si="7"/>
        <v>33757</v>
      </c>
      <c r="K56" s="59">
        <f t="shared" si="7"/>
        <v>43311</v>
      </c>
      <c r="L56" s="59">
        <f t="shared" si="7"/>
        <v>43311</v>
      </c>
      <c r="M56" s="59">
        <f t="shared" si="7"/>
        <v>45618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32813</v>
      </c>
      <c r="F57" s="36">
        <v>40498</v>
      </c>
      <c r="G57" s="36">
        <v>35921</v>
      </c>
      <c r="H57" s="37">
        <v>43311</v>
      </c>
      <c r="I57" s="36">
        <v>50701</v>
      </c>
      <c r="J57" s="38">
        <v>33757</v>
      </c>
      <c r="K57" s="36">
        <v>43311</v>
      </c>
      <c r="L57" s="36">
        <v>43311</v>
      </c>
      <c r="M57" s="36">
        <v>45618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12225</v>
      </c>
      <c r="F59" s="59">
        <f t="shared" ref="F59:M59" si="8">SUM(F60:F61)</f>
        <v>13936</v>
      </c>
      <c r="G59" s="59">
        <f t="shared" si="8"/>
        <v>15561</v>
      </c>
      <c r="H59" s="60">
        <f t="shared" si="8"/>
        <v>11823</v>
      </c>
      <c r="I59" s="59">
        <f t="shared" si="8"/>
        <v>11823</v>
      </c>
      <c r="J59" s="61">
        <f t="shared" si="8"/>
        <v>11823</v>
      </c>
      <c r="K59" s="59">
        <f t="shared" si="8"/>
        <v>11823</v>
      </c>
      <c r="L59" s="59">
        <f t="shared" si="8"/>
        <v>12323</v>
      </c>
      <c r="M59" s="59">
        <f t="shared" si="8"/>
        <v>12976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12225</v>
      </c>
      <c r="F61" s="51">
        <v>13936</v>
      </c>
      <c r="G61" s="51">
        <v>15561</v>
      </c>
      <c r="H61" s="52">
        <v>11823</v>
      </c>
      <c r="I61" s="51">
        <v>11823</v>
      </c>
      <c r="J61" s="53">
        <v>11823</v>
      </c>
      <c r="K61" s="51">
        <v>11823</v>
      </c>
      <c r="L61" s="51">
        <v>12323</v>
      </c>
      <c r="M61" s="51">
        <v>12976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24341</v>
      </c>
      <c r="F72" s="44">
        <v>25273</v>
      </c>
      <c r="G72" s="44">
        <v>25851</v>
      </c>
      <c r="H72" s="45">
        <v>33055</v>
      </c>
      <c r="I72" s="44">
        <v>33383</v>
      </c>
      <c r="J72" s="46">
        <v>35225</v>
      </c>
      <c r="K72" s="44">
        <v>35382</v>
      </c>
      <c r="L72" s="44">
        <v>36655.1</v>
      </c>
      <c r="M72" s="44">
        <v>38409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2769</v>
      </c>
      <c r="F73" s="44">
        <f t="shared" ref="F73:M73" si="12">SUM(F74:F75)</f>
        <v>3316</v>
      </c>
      <c r="G73" s="44">
        <f t="shared" si="12"/>
        <v>2372</v>
      </c>
      <c r="H73" s="45">
        <f t="shared" si="12"/>
        <v>3568</v>
      </c>
      <c r="I73" s="44">
        <f t="shared" si="12"/>
        <v>2743</v>
      </c>
      <c r="J73" s="46">
        <f t="shared" si="12"/>
        <v>3160</v>
      </c>
      <c r="K73" s="44">
        <f t="shared" si="12"/>
        <v>5085</v>
      </c>
      <c r="L73" s="44">
        <f t="shared" si="12"/>
        <v>3567.96</v>
      </c>
      <c r="M73" s="44">
        <f t="shared" si="12"/>
        <v>3758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2581</v>
      </c>
      <c r="F74" s="36">
        <v>3243</v>
      </c>
      <c r="G74" s="36">
        <v>2372</v>
      </c>
      <c r="H74" s="37">
        <v>3568</v>
      </c>
      <c r="I74" s="36">
        <v>2743</v>
      </c>
      <c r="J74" s="38">
        <v>3160</v>
      </c>
      <c r="K74" s="36">
        <v>5085</v>
      </c>
      <c r="L74" s="36">
        <v>3567.96</v>
      </c>
      <c r="M74" s="36">
        <v>3758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188</v>
      </c>
      <c r="F75" s="51">
        <v>73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25730</v>
      </c>
      <c r="F77" s="27">
        <f t="shared" ref="F77:M77" si="13">F78+F81+F84+F85+F86+F87+F88</f>
        <v>80695</v>
      </c>
      <c r="G77" s="27">
        <f t="shared" si="13"/>
        <v>52883</v>
      </c>
      <c r="H77" s="28">
        <f t="shared" si="13"/>
        <v>40648</v>
      </c>
      <c r="I77" s="27">
        <f t="shared" si="13"/>
        <v>55284</v>
      </c>
      <c r="J77" s="29">
        <f t="shared" si="13"/>
        <v>52480</v>
      </c>
      <c r="K77" s="27">
        <f t="shared" si="13"/>
        <v>80718</v>
      </c>
      <c r="L77" s="27">
        <f t="shared" si="13"/>
        <v>91479.06</v>
      </c>
      <c r="M77" s="27">
        <f t="shared" si="13"/>
        <v>96324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16766</v>
      </c>
      <c r="F78" s="59">
        <f t="shared" ref="F78:M78" si="14">SUM(F79:F80)</f>
        <v>69312</v>
      </c>
      <c r="G78" s="59">
        <f t="shared" si="14"/>
        <v>35080</v>
      </c>
      <c r="H78" s="60">
        <f t="shared" si="14"/>
        <v>34890</v>
      </c>
      <c r="I78" s="59">
        <f t="shared" si="14"/>
        <v>47768</v>
      </c>
      <c r="J78" s="61">
        <f t="shared" si="14"/>
        <v>46719</v>
      </c>
      <c r="K78" s="59">
        <f t="shared" si="14"/>
        <v>73646</v>
      </c>
      <c r="L78" s="59">
        <f t="shared" si="14"/>
        <v>84036</v>
      </c>
      <c r="M78" s="59">
        <f t="shared" si="14"/>
        <v>88490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13567</v>
      </c>
      <c r="F79" s="36">
        <v>54612</v>
      </c>
      <c r="G79" s="36">
        <v>34065</v>
      </c>
      <c r="H79" s="37">
        <v>31890</v>
      </c>
      <c r="I79" s="36">
        <v>42109</v>
      </c>
      <c r="J79" s="38">
        <v>42452</v>
      </c>
      <c r="K79" s="36">
        <v>70646</v>
      </c>
      <c r="L79" s="36">
        <v>81036</v>
      </c>
      <c r="M79" s="36">
        <v>85331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3199</v>
      </c>
      <c r="F80" s="51">
        <v>14700</v>
      </c>
      <c r="G80" s="51">
        <v>1015</v>
      </c>
      <c r="H80" s="52">
        <v>3000</v>
      </c>
      <c r="I80" s="51">
        <v>5659</v>
      </c>
      <c r="J80" s="53">
        <v>4267</v>
      </c>
      <c r="K80" s="51">
        <v>3000</v>
      </c>
      <c r="L80" s="51">
        <v>3000</v>
      </c>
      <c r="M80" s="51">
        <v>3159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8964</v>
      </c>
      <c r="F81" s="44">
        <f t="shared" ref="F81:M81" si="15">SUM(F82:F83)</f>
        <v>11057</v>
      </c>
      <c r="G81" s="44">
        <f t="shared" si="15"/>
        <v>17803</v>
      </c>
      <c r="H81" s="45">
        <f t="shared" si="15"/>
        <v>5758</v>
      </c>
      <c r="I81" s="44">
        <f t="shared" si="15"/>
        <v>7516</v>
      </c>
      <c r="J81" s="46">
        <f t="shared" si="15"/>
        <v>5761</v>
      </c>
      <c r="K81" s="44">
        <f t="shared" si="15"/>
        <v>6472</v>
      </c>
      <c r="L81" s="44">
        <f t="shared" si="15"/>
        <v>7443.0599999999995</v>
      </c>
      <c r="M81" s="44">
        <f t="shared" si="15"/>
        <v>7834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8964</v>
      </c>
      <c r="F83" s="51">
        <v>11057</v>
      </c>
      <c r="G83" s="51">
        <v>17803</v>
      </c>
      <c r="H83" s="52">
        <v>5758</v>
      </c>
      <c r="I83" s="51">
        <v>7516</v>
      </c>
      <c r="J83" s="53">
        <v>5761</v>
      </c>
      <c r="K83" s="51">
        <v>6472</v>
      </c>
      <c r="L83" s="51">
        <v>7443.0599999999995</v>
      </c>
      <c r="M83" s="51">
        <v>7834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600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326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42</v>
      </c>
      <c r="F90" s="27">
        <v>0</v>
      </c>
      <c r="G90" s="27">
        <v>340</v>
      </c>
      <c r="H90" s="28">
        <v>0</v>
      </c>
      <c r="I90" s="27">
        <v>0</v>
      </c>
      <c r="J90" s="29">
        <v>287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557159</v>
      </c>
      <c r="F92" s="103">
        <f t="shared" ref="F92:M92" si="16">F4+F51+F77+F90</f>
        <v>649017</v>
      </c>
      <c r="G92" s="103">
        <f t="shared" si="16"/>
        <v>647479</v>
      </c>
      <c r="H92" s="104">
        <f t="shared" si="16"/>
        <v>715108</v>
      </c>
      <c r="I92" s="103">
        <f t="shared" si="16"/>
        <v>742712</v>
      </c>
      <c r="J92" s="105">
        <f t="shared" si="16"/>
        <v>718237</v>
      </c>
      <c r="K92" s="103">
        <f t="shared" si="16"/>
        <v>769929</v>
      </c>
      <c r="L92" s="103">
        <f t="shared" si="16"/>
        <v>817136.3330000001</v>
      </c>
      <c r="M92" s="103">
        <f t="shared" si="16"/>
        <v>861782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191959</v>
      </c>
      <c r="F4" s="27">
        <f t="shared" ref="F4:M4" si="0">F5+F8+F47</f>
        <v>199598</v>
      </c>
      <c r="G4" s="27">
        <f t="shared" si="0"/>
        <v>194249</v>
      </c>
      <c r="H4" s="28">
        <f t="shared" si="0"/>
        <v>216641</v>
      </c>
      <c r="I4" s="27">
        <f t="shared" si="0"/>
        <v>221204</v>
      </c>
      <c r="J4" s="29">
        <f t="shared" si="0"/>
        <v>218838</v>
      </c>
      <c r="K4" s="27">
        <f t="shared" si="0"/>
        <v>223253</v>
      </c>
      <c r="L4" s="27">
        <f t="shared" si="0"/>
        <v>229476.15100000001</v>
      </c>
      <c r="M4" s="27">
        <f t="shared" si="0"/>
        <v>242427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136276</v>
      </c>
      <c r="F5" s="59">
        <f t="shared" ref="F5:M5" si="1">SUM(F6:F7)</f>
        <v>147024</v>
      </c>
      <c r="G5" s="59">
        <f t="shared" si="1"/>
        <v>153492</v>
      </c>
      <c r="H5" s="60">
        <f t="shared" si="1"/>
        <v>176497</v>
      </c>
      <c r="I5" s="59">
        <f t="shared" si="1"/>
        <v>176074</v>
      </c>
      <c r="J5" s="61">
        <f t="shared" si="1"/>
        <v>174316</v>
      </c>
      <c r="K5" s="59">
        <f t="shared" si="1"/>
        <v>178869</v>
      </c>
      <c r="L5" s="59">
        <f t="shared" si="1"/>
        <v>192167.19500000001</v>
      </c>
      <c r="M5" s="59">
        <f t="shared" si="1"/>
        <v>205104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94948</v>
      </c>
      <c r="F6" s="36">
        <v>102917</v>
      </c>
      <c r="G6" s="36">
        <v>108630</v>
      </c>
      <c r="H6" s="37">
        <v>135863</v>
      </c>
      <c r="I6" s="36">
        <v>135440</v>
      </c>
      <c r="J6" s="38">
        <v>129139</v>
      </c>
      <c r="K6" s="36">
        <v>149679</v>
      </c>
      <c r="L6" s="36">
        <v>149897.163</v>
      </c>
      <c r="M6" s="36">
        <v>160171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41328</v>
      </c>
      <c r="F7" s="51">
        <v>44107</v>
      </c>
      <c r="G7" s="51">
        <v>44862</v>
      </c>
      <c r="H7" s="52">
        <v>40634</v>
      </c>
      <c r="I7" s="51">
        <v>40634</v>
      </c>
      <c r="J7" s="53">
        <v>45177</v>
      </c>
      <c r="K7" s="51">
        <v>29190</v>
      </c>
      <c r="L7" s="51">
        <v>42270.031999999999</v>
      </c>
      <c r="M7" s="51">
        <v>44933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55655</v>
      </c>
      <c r="F8" s="59">
        <f t="shared" ref="F8:M8" si="2">SUM(F9:F46)</f>
        <v>52498</v>
      </c>
      <c r="G8" s="59">
        <f t="shared" si="2"/>
        <v>40742</v>
      </c>
      <c r="H8" s="60">
        <f t="shared" si="2"/>
        <v>40144</v>
      </c>
      <c r="I8" s="59">
        <f t="shared" si="2"/>
        <v>45130</v>
      </c>
      <c r="J8" s="61">
        <f t="shared" si="2"/>
        <v>44512</v>
      </c>
      <c r="K8" s="59">
        <f t="shared" si="2"/>
        <v>44384</v>
      </c>
      <c r="L8" s="59">
        <f t="shared" si="2"/>
        <v>37308.956000000006</v>
      </c>
      <c r="M8" s="59">
        <f t="shared" si="2"/>
        <v>37323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84</v>
      </c>
      <c r="F9" s="36">
        <v>3420</v>
      </c>
      <c r="G9" s="36">
        <v>32</v>
      </c>
      <c r="H9" s="37">
        <v>42</v>
      </c>
      <c r="I9" s="36">
        <v>42</v>
      </c>
      <c r="J9" s="38">
        <v>64</v>
      </c>
      <c r="K9" s="36">
        <v>67</v>
      </c>
      <c r="L9" s="36">
        <v>148.60000000000002</v>
      </c>
      <c r="M9" s="36">
        <v>156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2179</v>
      </c>
      <c r="F10" s="44">
        <v>1801</v>
      </c>
      <c r="G10" s="44">
        <v>361</v>
      </c>
      <c r="H10" s="45">
        <v>80</v>
      </c>
      <c r="I10" s="44">
        <v>80</v>
      </c>
      <c r="J10" s="46">
        <v>188</v>
      </c>
      <c r="K10" s="44">
        <v>751</v>
      </c>
      <c r="L10" s="44">
        <v>646.26099999999997</v>
      </c>
      <c r="M10" s="44">
        <v>628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401</v>
      </c>
      <c r="F11" s="44">
        <v>798</v>
      </c>
      <c r="G11" s="44">
        <v>112</v>
      </c>
      <c r="H11" s="45">
        <v>729</v>
      </c>
      <c r="I11" s="44">
        <v>729</v>
      </c>
      <c r="J11" s="46">
        <v>204</v>
      </c>
      <c r="K11" s="44">
        <v>186</v>
      </c>
      <c r="L11" s="44">
        <v>89.036000000000001</v>
      </c>
      <c r="M11" s="44">
        <v>94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2931</v>
      </c>
      <c r="F12" s="44">
        <v>677</v>
      </c>
      <c r="G12" s="44">
        <v>5777</v>
      </c>
      <c r="H12" s="45">
        <v>3087</v>
      </c>
      <c r="I12" s="44">
        <v>5115</v>
      </c>
      <c r="J12" s="46">
        <v>4219</v>
      </c>
      <c r="K12" s="44">
        <v>4491</v>
      </c>
      <c r="L12" s="44">
        <v>3961</v>
      </c>
      <c r="M12" s="44">
        <v>4171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680</v>
      </c>
      <c r="F13" s="44">
        <v>57</v>
      </c>
      <c r="G13" s="44">
        <v>244</v>
      </c>
      <c r="H13" s="45">
        <v>191</v>
      </c>
      <c r="I13" s="44">
        <v>191</v>
      </c>
      <c r="J13" s="46">
        <v>513</v>
      </c>
      <c r="K13" s="44">
        <v>490</v>
      </c>
      <c r="L13" s="44">
        <v>622.03600000000006</v>
      </c>
      <c r="M13" s="44">
        <v>655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4221</v>
      </c>
      <c r="F14" s="44">
        <v>1783</v>
      </c>
      <c r="G14" s="44">
        <v>502</v>
      </c>
      <c r="H14" s="45">
        <v>874</v>
      </c>
      <c r="I14" s="44">
        <v>874</v>
      </c>
      <c r="J14" s="46">
        <v>462</v>
      </c>
      <c r="K14" s="44">
        <v>486</v>
      </c>
      <c r="L14" s="44">
        <v>451.81799999999998</v>
      </c>
      <c r="M14" s="44">
        <v>475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3173</v>
      </c>
      <c r="F15" s="44">
        <v>3876</v>
      </c>
      <c r="G15" s="44">
        <v>4876</v>
      </c>
      <c r="H15" s="45">
        <v>3307</v>
      </c>
      <c r="I15" s="44">
        <v>3307</v>
      </c>
      <c r="J15" s="46">
        <v>3001</v>
      </c>
      <c r="K15" s="44">
        <v>3159</v>
      </c>
      <c r="L15" s="44">
        <v>4262.9939999999997</v>
      </c>
      <c r="M15" s="44">
        <v>4489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1439</v>
      </c>
      <c r="F16" s="44">
        <v>2143</v>
      </c>
      <c r="G16" s="44">
        <v>2654</v>
      </c>
      <c r="H16" s="45">
        <v>3402</v>
      </c>
      <c r="I16" s="44">
        <v>3402</v>
      </c>
      <c r="J16" s="46">
        <v>6218</v>
      </c>
      <c r="K16" s="44">
        <v>6545</v>
      </c>
      <c r="L16" s="44">
        <v>4546.2420000000002</v>
      </c>
      <c r="M16" s="44">
        <v>4787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283</v>
      </c>
      <c r="F17" s="44">
        <v>276</v>
      </c>
      <c r="G17" s="44">
        <v>601</v>
      </c>
      <c r="H17" s="45">
        <v>1964</v>
      </c>
      <c r="I17" s="44">
        <v>1964</v>
      </c>
      <c r="J17" s="46">
        <v>428</v>
      </c>
      <c r="K17" s="44">
        <v>510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29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93</v>
      </c>
      <c r="M18" s="44">
        <v>98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146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140</v>
      </c>
      <c r="G21" s="44">
        <v>199</v>
      </c>
      <c r="H21" s="45">
        <v>148</v>
      </c>
      <c r="I21" s="44">
        <v>148</v>
      </c>
      <c r="J21" s="46">
        <v>326</v>
      </c>
      <c r="K21" s="44">
        <v>310</v>
      </c>
      <c r="L21" s="44">
        <v>163</v>
      </c>
      <c r="M21" s="44">
        <v>172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6162</v>
      </c>
      <c r="F22" s="44">
        <v>3520</v>
      </c>
      <c r="G22" s="44">
        <v>992</v>
      </c>
      <c r="H22" s="45">
        <v>1333</v>
      </c>
      <c r="I22" s="44">
        <v>668</v>
      </c>
      <c r="J22" s="46">
        <v>610</v>
      </c>
      <c r="K22" s="44">
        <v>642</v>
      </c>
      <c r="L22" s="44">
        <v>1198.0940000000001</v>
      </c>
      <c r="M22" s="44">
        <v>1262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828</v>
      </c>
      <c r="F23" s="44">
        <v>130</v>
      </c>
      <c r="G23" s="44">
        <v>165</v>
      </c>
      <c r="H23" s="45">
        <v>53</v>
      </c>
      <c r="I23" s="44">
        <v>53</v>
      </c>
      <c r="J23" s="46">
        <v>59</v>
      </c>
      <c r="K23" s="44">
        <v>45</v>
      </c>
      <c r="L23" s="44">
        <v>2700</v>
      </c>
      <c r="M23" s="44">
        <v>2845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22</v>
      </c>
      <c r="F24" s="44">
        <v>111</v>
      </c>
      <c r="G24" s="44">
        <v>13</v>
      </c>
      <c r="H24" s="45">
        <v>13</v>
      </c>
      <c r="I24" s="44">
        <v>13</v>
      </c>
      <c r="J24" s="46">
        <v>3</v>
      </c>
      <c r="K24" s="44">
        <v>0</v>
      </c>
      <c r="L24" s="44">
        <v>398.57600000000002</v>
      </c>
      <c r="M24" s="44">
        <v>420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4444</v>
      </c>
      <c r="G25" s="44">
        <v>38</v>
      </c>
      <c r="H25" s="45">
        <v>0</v>
      </c>
      <c r="I25" s="44">
        <v>1141</v>
      </c>
      <c r="J25" s="46">
        <v>1506</v>
      </c>
      <c r="K25" s="44">
        <v>2030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342</v>
      </c>
      <c r="F29" s="44">
        <v>85</v>
      </c>
      <c r="G29" s="44">
        <v>46</v>
      </c>
      <c r="H29" s="45">
        <v>99</v>
      </c>
      <c r="I29" s="44">
        <v>99</v>
      </c>
      <c r="J29" s="46">
        <v>65</v>
      </c>
      <c r="K29" s="44">
        <v>0</v>
      </c>
      <c r="L29" s="44">
        <v>164.09399999999999</v>
      </c>
      <c r="M29" s="44">
        <v>173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20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66</v>
      </c>
      <c r="M30" s="44">
        <v>69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35</v>
      </c>
      <c r="F32" s="44">
        <v>162</v>
      </c>
      <c r="G32" s="44">
        <v>16</v>
      </c>
      <c r="H32" s="45">
        <v>74</v>
      </c>
      <c r="I32" s="44">
        <v>74</v>
      </c>
      <c r="J32" s="46">
        <v>279</v>
      </c>
      <c r="K32" s="44">
        <v>194</v>
      </c>
      <c r="L32" s="44">
        <v>83.438000000000002</v>
      </c>
      <c r="M32" s="44">
        <v>87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4</v>
      </c>
      <c r="F33" s="44">
        <v>0</v>
      </c>
      <c r="G33" s="44">
        <v>5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25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570</v>
      </c>
      <c r="F37" s="44">
        <v>737</v>
      </c>
      <c r="G37" s="44">
        <v>291</v>
      </c>
      <c r="H37" s="45">
        <v>278</v>
      </c>
      <c r="I37" s="44">
        <v>278</v>
      </c>
      <c r="J37" s="46">
        <v>267</v>
      </c>
      <c r="K37" s="44">
        <v>323</v>
      </c>
      <c r="L37" s="44">
        <v>307.56400000000002</v>
      </c>
      <c r="M37" s="44">
        <v>323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2437</v>
      </c>
      <c r="F38" s="44">
        <v>1625</v>
      </c>
      <c r="G38" s="44">
        <v>1518</v>
      </c>
      <c r="H38" s="45">
        <v>1169</v>
      </c>
      <c r="I38" s="44">
        <v>1169</v>
      </c>
      <c r="J38" s="46">
        <v>1398</v>
      </c>
      <c r="K38" s="44">
        <v>1817</v>
      </c>
      <c r="L38" s="44">
        <v>1899.2860000000001</v>
      </c>
      <c r="M38" s="44">
        <v>2000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6120</v>
      </c>
      <c r="F39" s="44">
        <v>3827</v>
      </c>
      <c r="G39" s="44">
        <v>5701</v>
      </c>
      <c r="H39" s="45">
        <v>7283</v>
      </c>
      <c r="I39" s="44">
        <v>7283</v>
      </c>
      <c r="J39" s="46">
        <v>6548</v>
      </c>
      <c r="K39" s="44">
        <v>2818</v>
      </c>
      <c r="L39" s="44">
        <v>6728.152</v>
      </c>
      <c r="M39" s="44">
        <v>5278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2323</v>
      </c>
      <c r="F40" s="44">
        <v>3960</v>
      </c>
      <c r="G40" s="44">
        <v>5245</v>
      </c>
      <c r="H40" s="45">
        <v>4512</v>
      </c>
      <c r="I40" s="44">
        <v>6994</v>
      </c>
      <c r="J40" s="46">
        <v>6787</v>
      </c>
      <c r="K40" s="44">
        <v>7143</v>
      </c>
      <c r="L40" s="44">
        <v>1127.385</v>
      </c>
      <c r="M40" s="44">
        <v>1188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53</v>
      </c>
      <c r="G41" s="44">
        <v>968</v>
      </c>
      <c r="H41" s="45">
        <v>756</v>
      </c>
      <c r="I41" s="44">
        <v>756</v>
      </c>
      <c r="J41" s="46">
        <v>51</v>
      </c>
      <c r="K41" s="44">
        <v>54</v>
      </c>
      <c r="L41" s="44">
        <v>834.74</v>
      </c>
      <c r="M41" s="44">
        <v>879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15037</v>
      </c>
      <c r="F42" s="44">
        <v>12402</v>
      </c>
      <c r="G42" s="44">
        <v>8012</v>
      </c>
      <c r="H42" s="45">
        <v>6223</v>
      </c>
      <c r="I42" s="44">
        <v>6223</v>
      </c>
      <c r="J42" s="46">
        <v>8827</v>
      </c>
      <c r="K42" s="44">
        <v>9791</v>
      </c>
      <c r="L42" s="44">
        <v>2198.578</v>
      </c>
      <c r="M42" s="44">
        <v>2316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871</v>
      </c>
      <c r="F43" s="44">
        <v>2176</v>
      </c>
      <c r="G43" s="44">
        <v>870</v>
      </c>
      <c r="H43" s="45">
        <v>2718</v>
      </c>
      <c r="I43" s="44">
        <v>2718</v>
      </c>
      <c r="J43" s="46">
        <v>1003</v>
      </c>
      <c r="K43" s="44">
        <v>1056</v>
      </c>
      <c r="L43" s="44">
        <v>2692.5639999999999</v>
      </c>
      <c r="M43" s="44">
        <v>2835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3427</v>
      </c>
      <c r="F44" s="44">
        <v>2342</v>
      </c>
      <c r="G44" s="44">
        <v>751</v>
      </c>
      <c r="H44" s="45">
        <v>84</v>
      </c>
      <c r="I44" s="44">
        <v>84</v>
      </c>
      <c r="J44" s="46">
        <v>593</v>
      </c>
      <c r="K44" s="44">
        <v>637</v>
      </c>
      <c r="L44" s="44">
        <v>858.58799999999997</v>
      </c>
      <c r="M44" s="44">
        <v>798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2057</v>
      </c>
      <c r="F45" s="44">
        <v>1930</v>
      </c>
      <c r="G45" s="44">
        <v>717</v>
      </c>
      <c r="H45" s="45">
        <v>1725</v>
      </c>
      <c r="I45" s="44">
        <v>1725</v>
      </c>
      <c r="J45" s="46">
        <v>712</v>
      </c>
      <c r="K45" s="44">
        <v>829</v>
      </c>
      <c r="L45" s="44">
        <v>1067.9100000000001</v>
      </c>
      <c r="M45" s="44">
        <v>1125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3</v>
      </c>
      <c r="G46" s="51">
        <v>36</v>
      </c>
      <c r="H46" s="52">
        <v>0</v>
      </c>
      <c r="I46" s="51">
        <v>0</v>
      </c>
      <c r="J46" s="53">
        <v>10</v>
      </c>
      <c r="K46" s="51">
        <v>10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28</v>
      </c>
      <c r="F47" s="59">
        <f t="shared" ref="F47:M47" si="3">SUM(F48:F49)</f>
        <v>76</v>
      </c>
      <c r="G47" s="59">
        <f t="shared" si="3"/>
        <v>15</v>
      </c>
      <c r="H47" s="60">
        <f t="shared" si="3"/>
        <v>0</v>
      </c>
      <c r="I47" s="59">
        <f t="shared" si="3"/>
        <v>0</v>
      </c>
      <c r="J47" s="61">
        <f t="shared" si="3"/>
        <v>10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28</v>
      </c>
      <c r="F48" s="36">
        <v>76</v>
      </c>
      <c r="G48" s="36">
        <v>15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10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2175</v>
      </c>
      <c r="F51" s="27">
        <f t="shared" ref="F51:M51" si="4">F52+F59+F62+F63+F64+F72+F73</f>
        <v>2557</v>
      </c>
      <c r="G51" s="27">
        <f t="shared" si="4"/>
        <v>1359</v>
      </c>
      <c r="H51" s="28">
        <f t="shared" si="4"/>
        <v>2444</v>
      </c>
      <c r="I51" s="27">
        <f t="shared" si="4"/>
        <v>2244</v>
      </c>
      <c r="J51" s="29">
        <f t="shared" si="4"/>
        <v>2178</v>
      </c>
      <c r="K51" s="27">
        <f t="shared" si="4"/>
        <v>3552</v>
      </c>
      <c r="L51" s="27">
        <f t="shared" si="4"/>
        <v>2444</v>
      </c>
      <c r="M51" s="27">
        <f t="shared" si="4"/>
        <v>2574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3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3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3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2175</v>
      </c>
      <c r="F73" s="44">
        <f t="shared" ref="F73:M73" si="12">SUM(F74:F75)</f>
        <v>2554</v>
      </c>
      <c r="G73" s="44">
        <f t="shared" si="12"/>
        <v>1359</v>
      </c>
      <c r="H73" s="45">
        <f t="shared" si="12"/>
        <v>2444</v>
      </c>
      <c r="I73" s="44">
        <f t="shared" si="12"/>
        <v>2244</v>
      </c>
      <c r="J73" s="46">
        <f t="shared" si="12"/>
        <v>2178</v>
      </c>
      <c r="K73" s="44">
        <f t="shared" si="12"/>
        <v>3552</v>
      </c>
      <c r="L73" s="44">
        <f t="shared" si="12"/>
        <v>2444</v>
      </c>
      <c r="M73" s="44">
        <f t="shared" si="12"/>
        <v>2574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1987</v>
      </c>
      <c r="F74" s="36">
        <v>2554</v>
      </c>
      <c r="G74" s="36">
        <v>1359</v>
      </c>
      <c r="H74" s="37">
        <v>2444</v>
      </c>
      <c r="I74" s="36">
        <v>2244</v>
      </c>
      <c r="J74" s="38">
        <v>2178</v>
      </c>
      <c r="K74" s="36">
        <v>3552</v>
      </c>
      <c r="L74" s="36">
        <v>2444</v>
      </c>
      <c r="M74" s="36">
        <v>2574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188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1922</v>
      </c>
      <c r="F77" s="27">
        <f t="shared" ref="F77:M77" si="13">F78+F81+F84+F85+F86+F87+F88</f>
        <v>3817</v>
      </c>
      <c r="G77" s="27">
        <f t="shared" si="13"/>
        <v>8076</v>
      </c>
      <c r="H77" s="28">
        <f t="shared" si="13"/>
        <v>1008</v>
      </c>
      <c r="I77" s="27">
        <f t="shared" si="13"/>
        <v>3124</v>
      </c>
      <c r="J77" s="29">
        <f t="shared" si="13"/>
        <v>2994</v>
      </c>
      <c r="K77" s="27">
        <f t="shared" si="13"/>
        <v>3115</v>
      </c>
      <c r="L77" s="27">
        <f t="shared" si="13"/>
        <v>1008</v>
      </c>
      <c r="M77" s="27">
        <f t="shared" si="13"/>
        <v>1061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12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12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1922</v>
      </c>
      <c r="F81" s="44">
        <f t="shared" ref="F81:M81" si="15">SUM(F82:F83)</f>
        <v>3479</v>
      </c>
      <c r="G81" s="44">
        <f t="shared" si="15"/>
        <v>8076</v>
      </c>
      <c r="H81" s="45">
        <f t="shared" si="15"/>
        <v>1008</v>
      </c>
      <c r="I81" s="44">
        <f t="shared" si="15"/>
        <v>3124</v>
      </c>
      <c r="J81" s="46">
        <f t="shared" si="15"/>
        <v>2994</v>
      </c>
      <c r="K81" s="44">
        <f t="shared" si="15"/>
        <v>3115</v>
      </c>
      <c r="L81" s="44">
        <f t="shared" si="15"/>
        <v>1008</v>
      </c>
      <c r="M81" s="44">
        <f t="shared" si="15"/>
        <v>1061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1922</v>
      </c>
      <c r="F83" s="51">
        <v>3479</v>
      </c>
      <c r="G83" s="51">
        <v>8076</v>
      </c>
      <c r="H83" s="52">
        <v>1008</v>
      </c>
      <c r="I83" s="51">
        <v>3124</v>
      </c>
      <c r="J83" s="53">
        <v>2994</v>
      </c>
      <c r="K83" s="51">
        <v>3115</v>
      </c>
      <c r="L83" s="51">
        <v>1008</v>
      </c>
      <c r="M83" s="51">
        <v>1061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326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42</v>
      </c>
      <c r="F90" s="27">
        <v>0</v>
      </c>
      <c r="G90" s="27">
        <v>34</v>
      </c>
      <c r="H90" s="28">
        <v>0</v>
      </c>
      <c r="I90" s="27">
        <v>0</v>
      </c>
      <c r="J90" s="29">
        <v>33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196098</v>
      </c>
      <c r="F92" s="103">
        <f t="shared" ref="F92:M92" si="16">F4+F51+F77+F90</f>
        <v>205972</v>
      </c>
      <c r="G92" s="103">
        <f t="shared" si="16"/>
        <v>203718</v>
      </c>
      <c r="H92" s="104">
        <f t="shared" si="16"/>
        <v>220093</v>
      </c>
      <c r="I92" s="103">
        <f t="shared" si="16"/>
        <v>226572</v>
      </c>
      <c r="J92" s="105">
        <f t="shared" si="16"/>
        <v>224043</v>
      </c>
      <c r="K92" s="103">
        <f t="shared" si="16"/>
        <v>229920</v>
      </c>
      <c r="L92" s="103">
        <f t="shared" si="16"/>
        <v>232928.15100000001</v>
      </c>
      <c r="M92" s="103">
        <f t="shared" si="16"/>
        <v>246062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94358</v>
      </c>
      <c r="F4" s="27">
        <f t="shared" ref="F4:M4" si="0">F5+F8+F47</f>
        <v>111025</v>
      </c>
      <c r="G4" s="27">
        <f t="shared" si="0"/>
        <v>115574</v>
      </c>
      <c r="H4" s="28">
        <f t="shared" si="0"/>
        <v>136492</v>
      </c>
      <c r="I4" s="27">
        <f t="shared" si="0"/>
        <v>134793</v>
      </c>
      <c r="J4" s="29">
        <f t="shared" si="0"/>
        <v>134226</v>
      </c>
      <c r="K4" s="27">
        <f t="shared" si="0"/>
        <v>139452</v>
      </c>
      <c r="L4" s="27">
        <f t="shared" si="0"/>
        <v>143960.68400000001</v>
      </c>
      <c r="M4" s="27">
        <f t="shared" si="0"/>
        <v>151568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84986</v>
      </c>
      <c r="F5" s="59">
        <f t="shared" ref="F5:M5" si="1">SUM(F6:F7)</f>
        <v>91046</v>
      </c>
      <c r="G5" s="59">
        <f t="shared" si="1"/>
        <v>88087</v>
      </c>
      <c r="H5" s="60">
        <f t="shared" si="1"/>
        <v>98400</v>
      </c>
      <c r="I5" s="59">
        <f t="shared" si="1"/>
        <v>97813</v>
      </c>
      <c r="J5" s="61">
        <f t="shared" si="1"/>
        <v>96976</v>
      </c>
      <c r="K5" s="59">
        <f t="shared" si="1"/>
        <v>101796</v>
      </c>
      <c r="L5" s="59">
        <f t="shared" si="1"/>
        <v>108119.516</v>
      </c>
      <c r="M5" s="59">
        <f t="shared" si="1"/>
        <v>114935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61468</v>
      </c>
      <c r="F6" s="36">
        <v>63734</v>
      </c>
      <c r="G6" s="36">
        <v>60823</v>
      </c>
      <c r="H6" s="37">
        <v>82883</v>
      </c>
      <c r="I6" s="36">
        <v>82296</v>
      </c>
      <c r="J6" s="38">
        <v>68111</v>
      </c>
      <c r="K6" s="36">
        <v>92552</v>
      </c>
      <c r="L6" s="36">
        <v>92841.131999999998</v>
      </c>
      <c r="M6" s="36">
        <v>98694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23518</v>
      </c>
      <c r="F7" s="51">
        <v>27312</v>
      </c>
      <c r="G7" s="51">
        <v>27264</v>
      </c>
      <c r="H7" s="52">
        <v>15517</v>
      </c>
      <c r="I7" s="51">
        <v>15517</v>
      </c>
      <c r="J7" s="53">
        <v>28865</v>
      </c>
      <c r="K7" s="51">
        <v>9244</v>
      </c>
      <c r="L7" s="51">
        <v>15278.384</v>
      </c>
      <c r="M7" s="51">
        <v>16241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9372</v>
      </c>
      <c r="F8" s="59">
        <f t="shared" ref="F8:M8" si="2">SUM(F9:F46)</f>
        <v>19979</v>
      </c>
      <c r="G8" s="59">
        <f t="shared" si="2"/>
        <v>27486</v>
      </c>
      <c r="H8" s="60">
        <f t="shared" si="2"/>
        <v>38092</v>
      </c>
      <c r="I8" s="59">
        <f t="shared" si="2"/>
        <v>36980</v>
      </c>
      <c r="J8" s="61">
        <f t="shared" si="2"/>
        <v>37250</v>
      </c>
      <c r="K8" s="59">
        <f t="shared" si="2"/>
        <v>37656</v>
      </c>
      <c r="L8" s="59">
        <f t="shared" si="2"/>
        <v>35841.168000000005</v>
      </c>
      <c r="M8" s="59">
        <f t="shared" si="2"/>
        <v>36633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190</v>
      </c>
      <c r="F9" s="36">
        <v>28</v>
      </c>
      <c r="G9" s="36">
        <v>10</v>
      </c>
      <c r="H9" s="37">
        <v>19</v>
      </c>
      <c r="I9" s="36">
        <v>19</v>
      </c>
      <c r="J9" s="38">
        <v>21</v>
      </c>
      <c r="K9" s="36">
        <v>24</v>
      </c>
      <c r="L9" s="36">
        <v>39.012</v>
      </c>
      <c r="M9" s="36">
        <v>41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715</v>
      </c>
      <c r="F10" s="44">
        <v>695</v>
      </c>
      <c r="G10" s="44">
        <v>266</v>
      </c>
      <c r="H10" s="45">
        <v>103</v>
      </c>
      <c r="I10" s="44">
        <v>82</v>
      </c>
      <c r="J10" s="46">
        <v>3022</v>
      </c>
      <c r="K10" s="44">
        <v>3131</v>
      </c>
      <c r="L10" s="44">
        <v>66.932000000000002</v>
      </c>
      <c r="M10" s="44">
        <v>70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158</v>
      </c>
      <c r="F11" s="44">
        <v>130</v>
      </c>
      <c r="G11" s="44">
        <v>18</v>
      </c>
      <c r="H11" s="45">
        <v>185</v>
      </c>
      <c r="I11" s="44">
        <v>185</v>
      </c>
      <c r="J11" s="46">
        <v>172</v>
      </c>
      <c r="K11" s="44">
        <v>140</v>
      </c>
      <c r="L11" s="44">
        <v>109.13800000000001</v>
      </c>
      <c r="M11" s="44">
        <v>116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68</v>
      </c>
      <c r="G12" s="44">
        <v>0</v>
      </c>
      <c r="H12" s="45">
        <v>86</v>
      </c>
      <c r="I12" s="44">
        <v>86</v>
      </c>
      <c r="J12" s="46">
        <v>50</v>
      </c>
      <c r="K12" s="44">
        <v>0</v>
      </c>
      <c r="L12" s="44">
        <v>100</v>
      </c>
      <c r="M12" s="44">
        <v>55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1523</v>
      </c>
      <c r="F14" s="44">
        <v>1279</v>
      </c>
      <c r="G14" s="44">
        <v>120</v>
      </c>
      <c r="H14" s="45">
        <v>1249</v>
      </c>
      <c r="I14" s="44">
        <v>1249</v>
      </c>
      <c r="J14" s="46">
        <v>340</v>
      </c>
      <c r="K14" s="44">
        <v>241</v>
      </c>
      <c r="L14" s="44">
        <v>573.77</v>
      </c>
      <c r="M14" s="44">
        <v>554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40</v>
      </c>
      <c r="F15" s="44">
        <v>93</v>
      </c>
      <c r="G15" s="44">
        <v>44</v>
      </c>
      <c r="H15" s="45">
        <v>599</v>
      </c>
      <c r="I15" s="44">
        <v>531</v>
      </c>
      <c r="J15" s="46">
        <v>446</v>
      </c>
      <c r="K15" s="44">
        <v>432</v>
      </c>
      <c r="L15" s="44">
        <v>345.93200000000002</v>
      </c>
      <c r="M15" s="44">
        <v>365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40</v>
      </c>
      <c r="I16" s="44">
        <v>40</v>
      </c>
      <c r="J16" s="46">
        <v>5</v>
      </c>
      <c r="K16" s="44">
        <v>0</v>
      </c>
      <c r="L16" s="44">
        <v>44.736000000000004</v>
      </c>
      <c r="M16" s="44">
        <v>47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334</v>
      </c>
      <c r="G17" s="44">
        <v>0</v>
      </c>
      <c r="H17" s="45">
        <v>0</v>
      </c>
      <c r="I17" s="44">
        <v>0</v>
      </c>
      <c r="J17" s="46">
        <v>5</v>
      </c>
      <c r="K17" s="44">
        <v>68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15</v>
      </c>
      <c r="G21" s="44">
        <v>0</v>
      </c>
      <c r="H21" s="45">
        <v>0</v>
      </c>
      <c r="I21" s="44">
        <v>0</v>
      </c>
      <c r="J21" s="46">
        <v>35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1337</v>
      </c>
      <c r="F22" s="44">
        <v>9586</v>
      </c>
      <c r="G22" s="44">
        <v>20540</v>
      </c>
      <c r="H22" s="45">
        <v>30610</v>
      </c>
      <c r="I22" s="44">
        <v>29778</v>
      </c>
      <c r="J22" s="46">
        <v>26912</v>
      </c>
      <c r="K22" s="44">
        <v>26568</v>
      </c>
      <c r="L22" s="44">
        <v>27459.316000000003</v>
      </c>
      <c r="M22" s="44">
        <v>28400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6</v>
      </c>
      <c r="F23" s="44">
        <v>62</v>
      </c>
      <c r="G23" s="44">
        <v>885</v>
      </c>
      <c r="H23" s="45">
        <v>383</v>
      </c>
      <c r="I23" s="44">
        <v>383</v>
      </c>
      <c r="J23" s="46">
        <v>455</v>
      </c>
      <c r="K23" s="44">
        <v>392</v>
      </c>
      <c r="L23" s="44">
        <v>410.75</v>
      </c>
      <c r="M23" s="44">
        <v>433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20</v>
      </c>
      <c r="G24" s="44">
        <v>0</v>
      </c>
      <c r="H24" s="45">
        <v>10</v>
      </c>
      <c r="I24" s="44">
        <v>10</v>
      </c>
      <c r="J24" s="46">
        <v>0</v>
      </c>
      <c r="K24" s="44">
        <v>0</v>
      </c>
      <c r="L24" s="44">
        <v>533</v>
      </c>
      <c r="M24" s="44">
        <v>562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-1216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15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22</v>
      </c>
      <c r="F29" s="44">
        <v>57</v>
      </c>
      <c r="G29" s="44">
        <v>2</v>
      </c>
      <c r="H29" s="45">
        <v>5</v>
      </c>
      <c r="I29" s="44">
        <v>5</v>
      </c>
      <c r="J29" s="46">
        <v>0</v>
      </c>
      <c r="K29" s="44">
        <v>0</v>
      </c>
      <c r="L29" s="44">
        <v>5.23</v>
      </c>
      <c r="M29" s="44">
        <v>6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8</v>
      </c>
      <c r="G30" s="44">
        <v>0</v>
      </c>
      <c r="H30" s="45">
        <v>27</v>
      </c>
      <c r="I30" s="44">
        <v>27</v>
      </c>
      <c r="J30" s="46">
        <v>0</v>
      </c>
      <c r="K30" s="44">
        <v>0</v>
      </c>
      <c r="L30" s="44">
        <v>30</v>
      </c>
      <c r="M30" s="44">
        <v>32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18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51</v>
      </c>
      <c r="F32" s="44">
        <v>10</v>
      </c>
      <c r="G32" s="44">
        <v>3</v>
      </c>
      <c r="H32" s="45">
        <v>106</v>
      </c>
      <c r="I32" s="44">
        <v>106</v>
      </c>
      <c r="J32" s="46">
        <v>48</v>
      </c>
      <c r="K32" s="44">
        <v>56</v>
      </c>
      <c r="L32" s="44">
        <v>107</v>
      </c>
      <c r="M32" s="44">
        <v>113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30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26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135</v>
      </c>
      <c r="F37" s="44">
        <v>142</v>
      </c>
      <c r="G37" s="44">
        <v>22</v>
      </c>
      <c r="H37" s="45">
        <v>144</v>
      </c>
      <c r="I37" s="44">
        <v>144</v>
      </c>
      <c r="J37" s="46">
        <v>88</v>
      </c>
      <c r="K37" s="44">
        <v>95</v>
      </c>
      <c r="L37" s="44">
        <v>159</v>
      </c>
      <c r="M37" s="44">
        <v>167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421</v>
      </c>
      <c r="F38" s="44">
        <v>1754</v>
      </c>
      <c r="G38" s="44">
        <v>171</v>
      </c>
      <c r="H38" s="45">
        <v>444</v>
      </c>
      <c r="I38" s="44">
        <v>444</v>
      </c>
      <c r="J38" s="46">
        <v>294</v>
      </c>
      <c r="K38" s="44">
        <v>314</v>
      </c>
      <c r="L38" s="44">
        <v>148.29999999999998</v>
      </c>
      <c r="M38" s="44">
        <v>156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907</v>
      </c>
      <c r="F39" s="44">
        <v>403</v>
      </c>
      <c r="G39" s="44">
        <v>93</v>
      </c>
      <c r="H39" s="45">
        <v>488</v>
      </c>
      <c r="I39" s="44">
        <v>355</v>
      </c>
      <c r="J39" s="46">
        <v>313</v>
      </c>
      <c r="K39" s="44">
        <v>319</v>
      </c>
      <c r="L39" s="44">
        <v>450.20000000000005</v>
      </c>
      <c r="M39" s="44">
        <v>474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55</v>
      </c>
      <c r="F40" s="44">
        <v>257</v>
      </c>
      <c r="G40" s="44">
        <v>54</v>
      </c>
      <c r="H40" s="45">
        <v>60</v>
      </c>
      <c r="I40" s="44">
        <v>60</v>
      </c>
      <c r="J40" s="46">
        <v>104</v>
      </c>
      <c r="K40" s="44">
        <v>80</v>
      </c>
      <c r="L40" s="44">
        <v>66</v>
      </c>
      <c r="M40" s="44">
        <v>69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126</v>
      </c>
      <c r="F41" s="44">
        <v>72</v>
      </c>
      <c r="G41" s="44">
        <v>1023</v>
      </c>
      <c r="H41" s="45">
        <v>258</v>
      </c>
      <c r="I41" s="44">
        <v>258</v>
      </c>
      <c r="J41" s="46">
        <v>644</v>
      </c>
      <c r="K41" s="44">
        <v>587</v>
      </c>
      <c r="L41" s="44">
        <v>328.70400000000001</v>
      </c>
      <c r="M41" s="44">
        <v>317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3164</v>
      </c>
      <c r="F42" s="44">
        <v>4126</v>
      </c>
      <c r="G42" s="44">
        <v>3529</v>
      </c>
      <c r="H42" s="45">
        <v>2503</v>
      </c>
      <c r="I42" s="44">
        <v>2503</v>
      </c>
      <c r="J42" s="46">
        <v>3256</v>
      </c>
      <c r="K42" s="44">
        <v>4157</v>
      </c>
      <c r="L42" s="44">
        <v>3248.002</v>
      </c>
      <c r="M42" s="44">
        <v>2956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26</v>
      </c>
      <c r="F43" s="44">
        <v>167</v>
      </c>
      <c r="G43" s="44">
        <v>23</v>
      </c>
      <c r="H43" s="45">
        <v>198</v>
      </c>
      <c r="I43" s="44">
        <v>140</v>
      </c>
      <c r="J43" s="46">
        <v>0</v>
      </c>
      <c r="K43" s="44">
        <v>0</v>
      </c>
      <c r="L43" s="44">
        <v>328.10399999999998</v>
      </c>
      <c r="M43" s="44">
        <v>345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265</v>
      </c>
      <c r="F44" s="44">
        <v>979</v>
      </c>
      <c r="G44" s="44">
        <v>337</v>
      </c>
      <c r="H44" s="45">
        <v>100</v>
      </c>
      <c r="I44" s="44">
        <v>100</v>
      </c>
      <c r="J44" s="46">
        <v>594</v>
      </c>
      <c r="K44" s="44">
        <v>680</v>
      </c>
      <c r="L44" s="44">
        <v>487.83000000000004</v>
      </c>
      <c r="M44" s="44">
        <v>513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231</v>
      </c>
      <c r="F45" s="44">
        <v>903</v>
      </c>
      <c r="G45" s="44">
        <v>114</v>
      </c>
      <c r="H45" s="45">
        <v>388</v>
      </c>
      <c r="I45" s="44">
        <v>388</v>
      </c>
      <c r="J45" s="46">
        <v>373</v>
      </c>
      <c r="K45" s="44">
        <v>237</v>
      </c>
      <c r="L45" s="44">
        <v>800.2120000000001</v>
      </c>
      <c r="M45" s="44">
        <v>842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7</v>
      </c>
      <c r="G46" s="51">
        <v>232</v>
      </c>
      <c r="H46" s="52">
        <v>87</v>
      </c>
      <c r="I46" s="51">
        <v>87</v>
      </c>
      <c r="J46" s="53">
        <v>58</v>
      </c>
      <c r="K46" s="51">
        <v>61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1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1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26174</v>
      </c>
      <c r="F51" s="27">
        <f t="shared" ref="F51:M51" si="4">F52+F59+F62+F63+F64+F72+F73</f>
        <v>27622</v>
      </c>
      <c r="G51" s="27">
        <f t="shared" si="4"/>
        <v>28558</v>
      </c>
      <c r="H51" s="28">
        <f t="shared" si="4"/>
        <v>31348</v>
      </c>
      <c r="I51" s="27">
        <f t="shared" si="4"/>
        <v>31416</v>
      </c>
      <c r="J51" s="29">
        <f t="shared" si="4"/>
        <v>31914</v>
      </c>
      <c r="K51" s="27">
        <f t="shared" si="4"/>
        <v>31545</v>
      </c>
      <c r="L51" s="27">
        <f t="shared" si="4"/>
        <v>31847.96</v>
      </c>
      <c r="M51" s="27">
        <f t="shared" si="4"/>
        <v>33537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1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1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1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12225</v>
      </c>
      <c r="F59" s="59">
        <f t="shared" ref="F59:M59" si="8">SUM(F60:F61)</f>
        <v>13936</v>
      </c>
      <c r="G59" s="59">
        <f t="shared" si="8"/>
        <v>15561</v>
      </c>
      <c r="H59" s="60">
        <f t="shared" si="8"/>
        <v>11823</v>
      </c>
      <c r="I59" s="59">
        <f t="shared" si="8"/>
        <v>11823</v>
      </c>
      <c r="J59" s="61">
        <f t="shared" si="8"/>
        <v>11823</v>
      </c>
      <c r="K59" s="59">
        <f t="shared" si="8"/>
        <v>11823</v>
      </c>
      <c r="L59" s="59">
        <f t="shared" si="8"/>
        <v>12323</v>
      </c>
      <c r="M59" s="59">
        <f t="shared" si="8"/>
        <v>12976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12225</v>
      </c>
      <c r="F61" s="51">
        <v>13936</v>
      </c>
      <c r="G61" s="51">
        <v>15561</v>
      </c>
      <c r="H61" s="52">
        <v>11823</v>
      </c>
      <c r="I61" s="51">
        <v>11823</v>
      </c>
      <c r="J61" s="53">
        <v>11823</v>
      </c>
      <c r="K61" s="51">
        <v>11823</v>
      </c>
      <c r="L61" s="51">
        <v>12323</v>
      </c>
      <c r="M61" s="51">
        <v>12976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13377</v>
      </c>
      <c r="F72" s="44">
        <v>13223</v>
      </c>
      <c r="G72" s="44">
        <v>12501</v>
      </c>
      <c r="H72" s="45">
        <v>19205</v>
      </c>
      <c r="I72" s="44">
        <v>19533</v>
      </c>
      <c r="J72" s="46">
        <v>19675</v>
      </c>
      <c r="K72" s="44">
        <v>19232</v>
      </c>
      <c r="L72" s="44">
        <v>19205</v>
      </c>
      <c r="M72" s="44">
        <v>20224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572</v>
      </c>
      <c r="F73" s="44">
        <f t="shared" ref="F73:M73" si="12">SUM(F74:F75)</f>
        <v>462</v>
      </c>
      <c r="G73" s="44">
        <f t="shared" si="12"/>
        <v>496</v>
      </c>
      <c r="H73" s="45">
        <f t="shared" si="12"/>
        <v>320</v>
      </c>
      <c r="I73" s="44">
        <f t="shared" si="12"/>
        <v>60</v>
      </c>
      <c r="J73" s="46">
        <f t="shared" si="12"/>
        <v>416</v>
      </c>
      <c r="K73" s="44">
        <f t="shared" si="12"/>
        <v>490</v>
      </c>
      <c r="L73" s="44">
        <f t="shared" si="12"/>
        <v>319.96000000000004</v>
      </c>
      <c r="M73" s="44">
        <f t="shared" si="12"/>
        <v>337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572</v>
      </c>
      <c r="F74" s="36">
        <v>462</v>
      </c>
      <c r="G74" s="36">
        <v>496</v>
      </c>
      <c r="H74" s="37">
        <v>320</v>
      </c>
      <c r="I74" s="36">
        <v>60</v>
      </c>
      <c r="J74" s="38">
        <v>416</v>
      </c>
      <c r="K74" s="36">
        <v>490</v>
      </c>
      <c r="L74" s="36">
        <v>319.96000000000004</v>
      </c>
      <c r="M74" s="36">
        <v>337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1752</v>
      </c>
      <c r="F77" s="27">
        <f t="shared" ref="F77:M77" si="13">F78+F81+F84+F85+F86+F87+F88</f>
        <v>4636</v>
      </c>
      <c r="G77" s="27">
        <f t="shared" si="13"/>
        <v>9828</v>
      </c>
      <c r="H77" s="28">
        <f t="shared" si="13"/>
        <v>6000</v>
      </c>
      <c r="I77" s="27">
        <f t="shared" si="13"/>
        <v>6472</v>
      </c>
      <c r="J77" s="29">
        <f t="shared" si="13"/>
        <v>5656</v>
      </c>
      <c r="K77" s="27">
        <f t="shared" si="13"/>
        <v>3993</v>
      </c>
      <c r="L77" s="27">
        <f t="shared" si="13"/>
        <v>3000</v>
      </c>
      <c r="M77" s="27">
        <f t="shared" si="13"/>
        <v>3159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1442</v>
      </c>
      <c r="F78" s="59">
        <f t="shared" ref="F78:M78" si="14">SUM(F79:F80)</f>
        <v>4506</v>
      </c>
      <c r="G78" s="59">
        <f t="shared" si="14"/>
        <v>9715</v>
      </c>
      <c r="H78" s="60">
        <f t="shared" si="14"/>
        <v>6000</v>
      </c>
      <c r="I78" s="59">
        <f t="shared" si="14"/>
        <v>6000</v>
      </c>
      <c r="J78" s="61">
        <f t="shared" si="14"/>
        <v>5338</v>
      </c>
      <c r="K78" s="59">
        <f t="shared" si="14"/>
        <v>3000</v>
      </c>
      <c r="L78" s="59">
        <f t="shared" si="14"/>
        <v>3000</v>
      </c>
      <c r="M78" s="59">
        <f t="shared" si="14"/>
        <v>3159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1442</v>
      </c>
      <c r="F79" s="36">
        <v>4506</v>
      </c>
      <c r="G79" s="36">
        <v>9640</v>
      </c>
      <c r="H79" s="37">
        <v>6000</v>
      </c>
      <c r="I79" s="36">
        <v>6000</v>
      </c>
      <c r="J79" s="38">
        <v>5338</v>
      </c>
      <c r="K79" s="36">
        <v>3000</v>
      </c>
      <c r="L79" s="36">
        <v>3000</v>
      </c>
      <c r="M79" s="36">
        <v>3159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75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310</v>
      </c>
      <c r="F81" s="44">
        <f t="shared" ref="F81:M81" si="15">SUM(F82:F83)</f>
        <v>130</v>
      </c>
      <c r="G81" s="44">
        <f t="shared" si="15"/>
        <v>113</v>
      </c>
      <c r="H81" s="45">
        <f t="shared" si="15"/>
        <v>0</v>
      </c>
      <c r="I81" s="44">
        <f t="shared" si="15"/>
        <v>472</v>
      </c>
      <c r="J81" s="46">
        <f t="shared" si="15"/>
        <v>318</v>
      </c>
      <c r="K81" s="44">
        <f t="shared" si="15"/>
        <v>393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310</v>
      </c>
      <c r="F83" s="51">
        <v>130</v>
      </c>
      <c r="G83" s="51">
        <v>113</v>
      </c>
      <c r="H83" s="52">
        <v>0</v>
      </c>
      <c r="I83" s="51">
        <v>472</v>
      </c>
      <c r="J83" s="53">
        <v>318</v>
      </c>
      <c r="K83" s="51">
        <v>393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600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40</v>
      </c>
      <c r="H90" s="28">
        <v>0</v>
      </c>
      <c r="I90" s="27">
        <v>0</v>
      </c>
      <c r="J90" s="29">
        <v>40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122284</v>
      </c>
      <c r="F92" s="103">
        <f t="shared" ref="F92:M92" si="16">F4+F51+F77+F90</f>
        <v>143283</v>
      </c>
      <c r="G92" s="103">
        <f t="shared" si="16"/>
        <v>154000</v>
      </c>
      <c r="H92" s="104">
        <f t="shared" si="16"/>
        <v>173840</v>
      </c>
      <c r="I92" s="103">
        <f t="shared" si="16"/>
        <v>172681</v>
      </c>
      <c r="J92" s="105">
        <f t="shared" si="16"/>
        <v>171836</v>
      </c>
      <c r="K92" s="103">
        <f t="shared" si="16"/>
        <v>174990</v>
      </c>
      <c r="L92" s="103">
        <f t="shared" si="16"/>
        <v>178808.644</v>
      </c>
      <c r="M92" s="103">
        <f t="shared" si="16"/>
        <v>188264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61632</v>
      </c>
      <c r="F4" s="27">
        <f t="shared" ref="F4:M4" si="0">F5+F8+F47</f>
        <v>62413</v>
      </c>
      <c r="G4" s="27">
        <f t="shared" si="0"/>
        <v>63885</v>
      </c>
      <c r="H4" s="28">
        <f t="shared" si="0"/>
        <v>78352</v>
      </c>
      <c r="I4" s="27">
        <f t="shared" si="0"/>
        <v>77438</v>
      </c>
      <c r="J4" s="29">
        <f t="shared" si="0"/>
        <v>75964</v>
      </c>
      <c r="K4" s="27">
        <f t="shared" si="0"/>
        <v>76831</v>
      </c>
      <c r="L4" s="27">
        <f t="shared" si="0"/>
        <v>100487</v>
      </c>
      <c r="M4" s="27">
        <f t="shared" si="0"/>
        <v>106658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31836</v>
      </c>
      <c r="F5" s="59">
        <f t="shared" ref="F5:M5" si="1">SUM(F6:F7)</f>
        <v>35499</v>
      </c>
      <c r="G5" s="59">
        <f t="shared" si="1"/>
        <v>38734</v>
      </c>
      <c r="H5" s="60">
        <f t="shared" si="1"/>
        <v>54796</v>
      </c>
      <c r="I5" s="59">
        <f t="shared" si="1"/>
        <v>53060</v>
      </c>
      <c r="J5" s="61">
        <f t="shared" si="1"/>
        <v>52460</v>
      </c>
      <c r="K5" s="59">
        <f t="shared" si="1"/>
        <v>58466</v>
      </c>
      <c r="L5" s="59">
        <f t="shared" si="1"/>
        <v>67684</v>
      </c>
      <c r="M5" s="59">
        <f t="shared" si="1"/>
        <v>71942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22284</v>
      </c>
      <c r="F6" s="36">
        <v>24848</v>
      </c>
      <c r="G6" s="36">
        <v>27637</v>
      </c>
      <c r="H6" s="37">
        <v>45033</v>
      </c>
      <c r="I6" s="36">
        <v>43297</v>
      </c>
      <c r="J6" s="38">
        <v>45966</v>
      </c>
      <c r="K6" s="36">
        <v>49697</v>
      </c>
      <c r="L6" s="36">
        <v>55696</v>
      </c>
      <c r="M6" s="36">
        <v>59199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9552</v>
      </c>
      <c r="F7" s="51">
        <v>10651</v>
      </c>
      <c r="G7" s="51">
        <v>11097</v>
      </c>
      <c r="H7" s="52">
        <v>9763</v>
      </c>
      <c r="I7" s="51">
        <v>9763</v>
      </c>
      <c r="J7" s="53">
        <v>6494</v>
      </c>
      <c r="K7" s="51">
        <v>8769</v>
      </c>
      <c r="L7" s="51">
        <v>11988</v>
      </c>
      <c r="M7" s="51">
        <v>12743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29796</v>
      </c>
      <c r="F8" s="59">
        <f t="shared" ref="F8:M8" si="2">SUM(F9:F46)</f>
        <v>26870</v>
      </c>
      <c r="G8" s="59">
        <f t="shared" si="2"/>
        <v>25147</v>
      </c>
      <c r="H8" s="60">
        <f t="shared" si="2"/>
        <v>23556</v>
      </c>
      <c r="I8" s="59">
        <f t="shared" si="2"/>
        <v>24378</v>
      </c>
      <c r="J8" s="61">
        <f t="shared" si="2"/>
        <v>23504</v>
      </c>
      <c r="K8" s="59">
        <f t="shared" si="2"/>
        <v>18365</v>
      </c>
      <c r="L8" s="59">
        <f t="shared" si="2"/>
        <v>32803</v>
      </c>
      <c r="M8" s="59">
        <f t="shared" si="2"/>
        <v>34716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206</v>
      </c>
      <c r="F9" s="36">
        <v>681</v>
      </c>
      <c r="G9" s="36">
        <v>244</v>
      </c>
      <c r="H9" s="37">
        <v>82</v>
      </c>
      <c r="I9" s="36">
        <v>82</v>
      </c>
      <c r="J9" s="38">
        <v>424</v>
      </c>
      <c r="K9" s="36">
        <v>596</v>
      </c>
      <c r="L9" s="36">
        <v>86</v>
      </c>
      <c r="M9" s="36">
        <v>90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976</v>
      </c>
      <c r="F10" s="44">
        <v>757</v>
      </c>
      <c r="G10" s="44">
        <v>525</v>
      </c>
      <c r="H10" s="45">
        <v>255</v>
      </c>
      <c r="I10" s="44">
        <v>255</v>
      </c>
      <c r="J10" s="46">
        <v>399</v>
      </c>
      <c r="K10" s="44">
        <v>340</v>
      </c>
      <c r="L10" s="44">
        <v>2</v>
      </c>
      <c r="M10" s="44">
        <v>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1362</v>
      </c>
      <c r="F11" s="44">
        <v>5723</v>
      </c>
      <c r="G11" s="44">
        <v>4269</v>
      </c>
      <c r="H11" s="45">
        <v>12611</v>
      </c>
      <c r="I11" s="44">
        <v>12611</v>
      </c>
      <c r="J11" s="46">
        <v>3903</v>
      </c>
      <c r="K11" s="44">
        <v>111</v>
      </c>
      <c r="L11" s="44">
        <v>930</v>
      </c>
      <c r="M11" s="44">
        <v>980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1602</v>
      </c>
      <c r="F14" s="44">
        <v>725</v>
      </c>
      <c r="G14" s="44">
        <v>36</v>
      </c>
      <c r="H14" s="45">
        <v>631</v>
      </c>
      <c r="I14" s="44">
        <v>631</v>
      </c>
      <c r="J14" s="46">
        <v>85</v>
      </c>
      <c r="K14" s="44">
        <v>90</v>
      </c>
      <c r="L14" s="44">
        <v>358</v>
      </c>
      <c r="M14" s="44">
        <v>377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2531</v>
      </c>
      <c r="F15" s="44">
        <v>386</v>
      </c>
      <c r="G15" s="44">
        <v>1073</v>
      </c>
      <c r="H15" s="45">
        <v>469</v>
      </c>
      <c r="I15" s="44">
        <v>469</v>
      </c>
      <c r="J15" s="46">
        <v>822</v>
      </c>
      <c r="K15" s="44">
        <v>815</v>
      </c>
      <c r="L15" s="44">
        <v>52</v>
      </c>
      <c r="M15" s="44">
        <v>55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473</v>
      </c>
      <c r="F16" s="44">
        <v>2769</v>
      </c>
      <c r="G16" s="44">
        <v>2535</v>
      </c>
      <c r="H16" s="45">
        <v>970</v>
      </c>
      <c r="I16" s="44">
        <v>20</v>
      </c>
      <c r="J16" s="46">
        <v>2312</v>
      </c>
      <c r="K16" s="44">
        <v>1166</v>
      </c>
      <c r="L16" s="44">
        <v>309</v>
      </c>
      <c r="M16" s="44">
        <v>224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1833</v>
      </c>
      <c r="F17" s="44">
        <v>1508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20</v>
      </c>
      <c r="I21" s="44">
        <v>20</v>
      </c>
      <c r="J21" s="46">
        <v>45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1728</v>
      </c>
      <c r="F22" s="44">
        <v>2526</v>
      </c>
      <c r="G22" s="44">
        <v>2873</v>
      </c>
      <c r="H22" s="45">
        <v>984</v>
      </c>
      <c r="I22" s="44">
        <v>984</v>
      </c>
      <c r="J22" s="46">
        <v>2183</v>
      </c>
      <c r="K22" s="44">
        <v>1948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257</v>
      </c>
      <c r="F23" s="44">
        <v>54</v>
      </c>
      <c r="G23" s="44">
        <v>255</v>
      </c>
      <c r="H23" s="45">
        <v>36</v>
      </c>
      <c r="I23" s="44">
        <v>36</v>
      </c>
      <c r="J23" s="46">
        <v>225</v>
      </c>
      <c r="K23" s="44">
        <v>237</v>
      </c>
      <c r="L23" s="44">
        <v>38</v>
      </c>
      <c r="M23" s="44">
        <v>40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1006</v>
      </c>
      <c r="F25" s="44">
        <v>231</v>
      </c>
      <c r="G25" s="44">
        <v>0</v>
      </c>
      <c r="H25" s="45">
        <v>0</v>
      </c>
      <c r="I25" s="44">
        <v>0</v>
      </c>
      <c r="J25" s="46">
        <v>404</v>
      </c>
      <c r="K25" s="44">
        <v>200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57</v>
      </c>
      <c r="K27" s="44">
        <v>30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51</v>
      </c>
      <c r="F29" s="44">
        <v>3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28</v>
      </c>
      <c r="G31" s="44">
        <v>0</v>
      </c>
      <c r="H31" s="45">
        <v>0</v>
      </c>
      <c r="I31" s="44">
        <v>2117</v>
      </c>
      <c r="J31" s="46">
        <v>2445</v>
      </c>
      <c r="K31" s="44">
        <v>5000</v>
      </c>
      <c r="L31" s="44">
        <v>29000</v>
      </c>
      <c r="M31" s="44">
        <v>30575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5745</v>
      </c>
      <c r="F32" s="44">
        <v>451</v>
      </c>
      <c r="G32" s="44">
        <v>1271</v>
      </c>
      <c r="H32" s="45">
        <v>0</v>
      </c>
      <c r="I32" s="44">
        <v>0</v>
      </c>
      <c r="J32" s="46">
        <v>95</v>
      </c>
      <c r="K32" s="44">
        <v>830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1013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342</v>
      </c>
      <c r="F37" s="44">
        <v>108</v>
      </c>
      <c r="G37" s="44">
        <v>11</v>
      </c>
      <c r="H37" s="45">
        <v>161</v>
      </c>
      <c r="I37" s="44">
        <v>161</v>
      </c>
      <c r="J37" s="46">
        <v>30</v>
      </c>
      <c r="K37" s="44">
        <v>32</v>
      </c>
      <c r="L37" s="44">
        <v>79</v>
      </c>
      <c r="M37" s="44">
        <v>84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410</v>
      </c>
      <c r="F38" s="44">
        <v>459</v>
      </c>
      <c r="G38" s="44">
        <v>248</v>
      </c>
      <c r="H38" s="45">
        <v>400</v>
      </c>
      <c r="I38" s="44">
        <v>400</v>
      </c>
      <c r="J38" s="46">
        <v>480</v>
      </c>
      <c r="K38" s="44">
        <v>295</v>
      </c>
      <c r="L38" s="44">
        <v>333</v>
      </c>
      <c r="M38" s="44">
        <v>351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3912</v>
      </c>
      <c r="F39" s="44">
        <v>4188</v>
      </c>
      <c r="G39" s="44">
        <v>6704</v>
      </c>
      <c r="H39" s="45">
        <v>4037</v>
      </c>
      <c r="I39" s="44">
        <v>3967</v>
      </c>
      <c r="J39" s="46">
        <v>3824</v>
      </c>
      <c r="K39" s="44">
        <v>2209</v>
      </c>
      <c r="L39" s="44">
        <v>183</v>
      </c>
      <c r="M39" s="44">
        <v>192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1207</v>
      </c>
      <c r="F40" s="44">
        <v>184</v>
      </c>
      <c r="G40" s="44">
        <v>81</v>
      </c>
      <c r="H40" s="45">
        <v>264</v>
      </c>
      <c r="I40" s="44">
        <v>264</v>
      </c>
      <c r="J40" s="46">
        <v>380</v>
      </c>
      <c r="K40" s="44">
        <v>300</v>
      </c>
      <c r="L40" s="44">
        <v>276</v>
      </c>
      <c r="M40" s="44">
        <v>291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200</v>
      </c>
      <c r="F41" s="44">
        <v>0</v>
      </c>
      <c r="G41" s="44">
        <v>110</v>
      </c>
      <c r="H41" s="45">
        <v>229</v>
      </c>
      <c r="I41" s="44">
        <v>229</v>
      </c>
      <c r="J41" s="46">
        <v>181</v>
      </c>
      <c r="K41" s="44">
        <v>191</v>
      </c>
      <c r="L41" s="44">
        <v>240</v>
      </c>
      <c r="M41" s="44">
        <v>252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4552</v>
      </c>
      <c r="F42" s="44">
        <v>3244</v>
      </c>
      <c r="G42" s="44">
        <v>3605</v>
      </c>
      <c r="H42" s="45">
        <v>764</v>
      </c>
      <c r="I42" s="44">
        <v>764</v>
      </c>
      <c r="J42" s="46">
        <v>2527</v>
      </c>
      <c r="K42" s="44">
        <v>2408</v>
      </c>
      <c r="L42" s="44">
        <v>479</v>
      </c>
      <c r="M42" s="44">
        <v>489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429</v>
      </c>
      <c r="F43" s="44">
        <v>22</v>
      </c>
      <c r="G43" s="44">
        <v>216</v>
      </c>
      <c r="H43" s="45">
        <v>538</v>
      </c>
      <c r="I43" s="44">
        <v>538</v>
      </c>
      <c r="J43" s="46">
        <v>513</v>
      </c>
      <c r="K43" s="44">
        <v>440</v>
      </c>
      <c r="L43" s="44">
        <v>349</v>
      </c>
      <c r="M43" s="44">
        <v>620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631</v>
      </c>
      <c r="F44" s="44">
        <v>2398</v>
      </c>
      <c r="G44" s="44">
        <v>643</v>
      </c>
      <c r="H44" s="45">
        <v>447</v>
      </c>
      <c r="I44" s="44">
        <v>447</v>
      </c>
      <c r="J44" s="46">
        <v>843</v>
      </c>
      <c r="K44" s="44">
        <v>847</v>
      </c>
      <c r="L44" s="44">
        <v>49</v>
      </c>
      <c r="M44" s="44">
        <v>52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343</v>
      </c>
      <c r="F45" s="44">
        <v>425</v>
      </c>
      <c r="G45" s="44">
        <v>414</v>
      </c>
      <c r="H45" s="45">
        <v>658</v>
      </c>
      <c r="I45" s="44">
        <v>383</v>
      </c>
      <c r="J45" s="46">
        <v>247</v>
      </c>
      <c r="K45" s="44">
        <v>210</v>
      </c>
      <c r="L45" s="44">
        <v>40</v>
      </c>
      <c r="M45" s="44">
        <v>42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34</v>
      </c>
      <c r="H46" s="52">
        <v>0</v>
      </c>
      <c r="I46" s="51">
        <v>0</v>
      </c>
      <c r="J46" s="53">
        <v>67</v>
      </c>
      <c r="K46" s="51">
        <v>70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44</v>
      </c>
      <c r="G47" s="59">
        <f t="shared" si="3"/>
        <v>4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44</v>
      </c>
      <c r="G48" s="36">
        <v>4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32835</v>
      </c>
      <c r="F51" s="27">
        <f t="shared" ref="F51:M51" si="4">F52+F59+F62+F63+F64+F72+F73</f>
        <v>42591</v>
      </c>
      <c r="G51" s="27">
        <f t="shared" si="4"/>
        <v>37279</v>
      </c>
      <c r="H51" s="28">
        <f t="shared" si="4"/>
        <v>44811</v>
      </c>
      <c r="I51" s="27">
        <f t="shared" si="4"/>
        <v>52201</v>
      </c>
      <c r="J51" s="29">
        <f t="shared" si="4"/>
        <v>35288</v>
      </c>
      <c r="K51" s="27">
        <f t="shared" si="4"/>
        <v>45011</v>
      </c>
      <c r="L51" s="27">
        <f t="shared" si="4"/>
        <v>44811</v>
      </c>
      <c r="M51" s="27">
        <f t="shared" si="4"/>
        <v>47198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32813</v>
      </c>
      <c r="F52" s="36">
        <f t="shared" ref="F52:M52" si="5">F53+F56</f>
        <v>40493</v>
      </c>
      <c r="G52" s="36">
        <f t="shared" si="5"/>
        <v>35921</v>
      </c>
      <c r="H52" s="37">
        <f t="shared" si="5"/>
        <v>43311</v>
      </c>
      <c r="I52" s="36">
        <f t="shared" si="5"/>
        <v>50701</v>
      </c>
      <c r="J52" s="38">
        <f t="shared" si="5"/>
        <v>33757</v>
      </c>
      <c r="K52" s="36">
        <f t="shared" si="5"/>
        <v>43311</v>
      </c>
      <c r="L52" s="36">
        <f t="shared" si="5"/>
        <v>43311</v>
      </c>
      <c r="M52" s="36">
        <f t="shared" si="5"/>
        <v>45618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32813</v>
      </c>
      <c r="F56" s="51">
        <f t="shared" ref="F56:M56" si="7">SUM(F57:F58)</f>
        <v>40493</v>
      </c>
      <c r="G56" s="51">
        <f t="shared" si="7"/>
        <v>35921</v>
      </c>
      <c r="H56" s="52">
        <f t="shared" si="7"/>
        <v>43311</v>
      </c>
      <c r="I56" s="51">
        <f t="shared" si="7"/>
        <v>50701</v>
      </c>
      <c r="J56" s="53">
        <f t="shared" si="7"/>
        <v>33757</v>
      </c>
      <c r="K56" s="51">
        <f t="shared" si="7"/>
        <v>43311</v>
      </c>
      <c r="L56" s="51">
        <f t="shared" si="7"/>
        <v>43311</v>
      </c>
      <c r="M56" s="51">
        <f t="shared" si="7"/>
        <v>45618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32813</v>
      </c>
      <c r="F57" s="36">
        <v>40493</v>
      </c>
      <c r="G57" s="36">
        <v>35921</v>
      </c>
      <c r="H57" s="37">
        <v>43311</v>
      </c>
      <c r="I57" s="36">
        <v>50701</v>
      </c>
      <c r="J57" s="38">
        <v>33757</v>
      </c>
      <c r="K57" s="36">
        <v>43311</v>
      </c>
      <c r="L57" s="36">
        <v>43311</v>
      </c>
      <c r="M57" s="36">
        <v>45618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2000</v>
      </c>
      <c r="G72" s="44">
        <v>1000</v>
      </c>
      <c r="H72" s="45">
        <v>1500</v>
      </c>
      <c r="I72" s="44">
        <v>1500</v>
      </c>
      <c r="J72" s="46">
        <v>1500</v>
      </c>
      <c r="K72" s="44">
        <v>1500</v>
      </c>
      <c r="L72" s="44">
        <v>1500</v>
      </c>
      <c r="M72" s="44">
        <v>1580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22</v>
      </c>
      <c r="F73" s="44">
        <f t="shared" ref="F73:M73" si="12">SUM(F74:F75)</f>
        <v>98</v>
      </c>
      <c r="G73" s="44">
        <f t="shared" si="12"/>
        <v>358</v>
      </c>
      <c r="H73" s="45">
        <f t="shared" si="12"/>
        <v>0</v>
      </c>
      <c r="I73" s="44">
        <f t="shared" si="12"/>
        <v>0</v>
      </c>
      <c r="J73" s="46">
        <f t="shared" si="12"/>
        <v>31</v>
      </c>
      <c r="K73" s="44">
        <f t="shared" si="12"/>
        <v>200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22</v>
      </c>
      <c r="F74" s="36">
        <v>98</v>
      </c>
      <c r="G74" s="36">
        <v>358</v>
      </c>
      <c r="H74" s="37">
        <v>0</v>
      </c>
      <c r="I74" s="36">
        <v>0</v>
      </c>
      <c r="J74" s="38">
        <v>31</v>
      </c>
      <c r="K74" s="36">
        <v>200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17676</v>
      </c>
      <c r="F77" s="27">
        <f t="shared" ref="F77:M77" si="13">F78+F81+F84+F85+F86+F87+F88</f>
        <v>56974</v>
      </c>
      <c r="G77" s="27">
        <f t="shared" si="13"/>
        <v>31568</v>
      </c>
      <c r="H77" s="28">
        <f t="shared" si="13"/>
        <v>28890</v>
      </c>
      <c r="I77" s="27">
        <f t="shared" si="13"/>
        <v>38122</v>
      </c>
      <c r="J77" s="29">
        <f t="shared" si="13"/>
        <v>38176</v>
      </c>
      <c r="K77" s="27">
        <f t="shared" si="13"/>
        <v>68878</v>
      </c>
      <c r="L77" s="27">
        <f t="shared" si="13"/>
        <v>82264</v>
      </c>
      <c r="M77" s="27">
        <f t="shared" si="13"/>
        <v>86621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12125</v>
      </c>
      <c r="F78" s="59">
        <f t="shared" ref="F78:M78" si="14">SUM(F79:F80)</f>
        <v>50106</v>
      </c>
      <c r="G78" s="59">
        <f t="shared" si="14"/>
        <v>24425</v>
      </c>
      <c r="H78" s="60">
        <f t="shared" si="14"/>
        <v>25890</v>
      </c>
      <c r="I78" s="59">
        <f t="shared" si="14"/>
        <v>36109</v>
      </c>
      <c r="J78" s="61">
        <f t="shared" si="14"/>
        <v>37114</v>
      </c>
      <c r="K78" s="59">
        <f t="shared" si="14"/>
        <v>67646</v>
      </c>
      <c r="L78" s="59">
        <f t="shared" si="14"/>
        <v>78036</v>
      </c>
      <c r="M78" s="59">
        <f t="shared" si="14"/>
        <v>82172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12125</v>
      </c>
      <c r="F79" s="36">
        <v>50106</v>
      </c>
      <c r="G79" s="36">
        <v>24425</v>
      </c>
      <c r="H79" s="37">
        <v>25890</v>
      </c>
      <c r="I79" s="36">
        <v>36109</v>
      </c>
      <c r="J79" s="38">
        <v>37114</v>
      </c>
      <c r="K79" s="36">
        <v>67646</v>
      </c>
      <c r="L79" s="36">
        <v>78036</v>
      </c>
      <c r="M79" s="36">
        <v>82172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5551</v>
      </c>
      <c r="F81" s="44">
        <f t="shared" ref="F81:M81" si="15">SUM(F82:F83)</f>
        <v>6868</v>
      </c>
      <c r="G81" s="44">
        <f t="shared" si="15"/>
        <v>7143</v>
      </c>
      <c r="H81" s="45">
        <f t="shared" si="15"/>
        <v>3000</v>
      </c>
      <c r="I81" s="44">
        <f t="shared" si="15"/>
        <v>2013</v>
      </c>
      <c r="J81" s="46">
        <f t="shared" si="15"/>
        <v>1062</v>
      </c>
      <c r="K81" s="44">
        <f t="shared" si="15"/>
        <v>1232</v>
      </c>
      <c r="L81" s="44">
        <f t="shared" si="15"/>
        <v>4228</v>
      </c>
      <c r="M81" s="44">
        <f t="shared" si="15"/>
        <v>4449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5551</v>
      </c>
      <c r="F83" s="51">
        <v>6868</v>
      </c>
      <c r="G83" s="51">
        <v>7143</v>
      </c>
      <c r="H83" s="52">
        <v>3000</v>
      </c>
      <c r="I83" s="51">
        <v>2013</v>
      </c>
      <c r="J83" s="53">
        <v>1062</v>
      </c>
      <c r="K83" s="51">
        <v>1232</v>
      </c>
      <c r="L83" s="51">
        <v>4228</v>
      </c>
      <c r="M83" s="51">
        <v>4449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31</v>
      </c>
      <c r="H90" s="28">
        <v>0</v>
      </c>
      <c r="I90" s="27">
        <v>0</v>
      </c>
      <c r="J90" s="29">
        <v>20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112143</v>
      </c>
      <c r="F92" s="103">
        <f t="shared" ref="F92:M92" si="16">F4+F51+F77+F90</f>
        <v>161978</v>
      </c>
      <c r="G92" s="103">
        <f t="shared" si="16"/>
        <v>132763</v>
      </c>
      <c r="H92" s="104">
        <f t="shared" si="16"/>
        <v>152053</v>
      </c>
      <c r="I92" s="103">
        <f t="shared" si="16"/>
        <v>167761</v>
      </c>
      <c r="J92" s="105">
        <f t="shared" si="16"/>
        <v>149448</v>
      </c>
      <c r="K92" s="103">
        <f t="shared" si="16"/>
        <v>190720</v>
      </c>
      <c r="L92" s="103">
        <f t="shared" si="16"/>
        <v>227562</v>
      </c>
      <c r="M92" s="103">
        <f t="shared" si="16"/>
        <v>240477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111290</v>
      </c>
      <c r="F4" s="27">
        <f t="shared" ref="F4:M4" si="0">F5+F8+F47</f>
        <v>112263</v>
      </c>
      <c r="G4" s="27">
        <f t="shared" si="0"/>
        <v>140843</v>
      </c>
      <c r="H4" s="28">
        <f t="shared" si="0"/>
        <v>151218</v>
      </c>
      <c r="I4" s="27">
        <f t="shared" si="0"/>
        <v>155343</v>
      </c>
      <c r="J4" s="29">
        <f t="shared" si="0"/>
        <v>152477</v>
      </c>
      <c r="K4" s="27">
        <f t="shared" si="0"/>
        <v>154074</v>
      </c>
      <c r="L4" s="27">
        <f t="shared" si="0"/>
        <v>155876.378</v>
      </c>
      <c r="M4" s="27">
        <f t="shared" si="0"/>
        <v>164044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52240</v>
      </c>
      <c r="F5" s="59">
        <f t="shared" ref="F5:M5" si="1">SUM(F6:F7)</f>
        <v>48865</v>
      </c>
      <c r="G5" s="59">
        <f t="shared" si="1"/>
        <v>40638</v>
      </c>
      <c r="H5" s="60">
        <f t="shared" si="1"/>
        <v>50332</v>
      </c>
      <c r="I5" s="59">
        <f t="shared" si="1"/>
        <v>51432</v>
      </c>
      <c r="J5" s="61">
        <f t="shared" si="1"/>
        <v>48815</v>
      </c>
      <c r="K5" s="59">
        <f t="shared" si="1"/>
        <v>54712</v>
      </c>
      <c r="L5" s="59">
        <f t="shared" si="1"/>
        <v>55345.413999999997</v>
      </c>
      <c r="M5" s="59">
        <f t="shared" si="1"/>
        <v>58833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37075</v>
      </c>
      <c r="F6" s="36">
        <v>34209</v>
      </c>
      <c r="G6" s="36">
        <v>25702</v>
      </c>
      <c r="H6" s="37">
        <v>41482</v>
      </c>
      <c r="I6" s="36">
        <v>42582</v>
      </c>
      <c r="J6" s="38">
        <v>33178</v>
      </c>
      <c r="K6" s="36">
        <v>46394</v>
      </c>
      <c r="L6" s="36">
        <v>48969.423999999999</v>
      </c>
      <c r="M6" s="36">
        <v>52055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15165</v>
      </c>
      <c r="F7" s="51">
        <v>14656</v>
      </c>
      <c r="G7" s="51">
        <v>14936</v>
      </c>
      <c r="H7" s="52">
        <v>8850</v>
      </c>
      <c r="I7" s="51">
        <v>8850</v>
      </c>
      <c r="J7" s="53">
        <v>15637</v>
      </c>
      <c r="K7" s="51">
        <v>8318</v>
      </c>
      <c r="L7" s="51">
        <v>6375.9900000000007</v>
      </c>
      <c r="M7" s="51">
        <v>6778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59050</v>
      </c>
      <c r="F8" s="59">
        <f t="shared" ref="F8:M8" si="2">SUM(F9:F46)</f>
        <v>63381</v>
      </c>
      <c r="G8" s="59">
        <f t="shared" si="2"/>
        <v>100178</v>
      </c>
      <c r="H8" s="60">
        <f t="shared" si="2"/>
        <v>100886</v>
      </c>
      <c r="I8" s="59">
        <f t="shared" si="2"/>
        <v>103911</v>
      </c>
      <c r="J8" s="61">
        <f t="shared" si="2"/>
        <v>103662</v>
      </c>
      <c r="K8" s="59">
        <f t="shared" si="2"/>
        <v>99362</v>
      </c>
      <c r="L8" s="59">
        <f t="shared" si="2"/>
        <v>100530.96400000001</v>
      </c>
      <c r="M8" s="59">
        <f t="shared" si="2"/>
        <v>105211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1215</v>
      </c>
      <c r="F9" s="36">
        <v>136</v>
      </c>
      <c r="G9" s="36">
        <v>40</v>
      </c>
      <c r="H9" s="37">
        <v>307</v>
      </c>
      <c r="I9" s="36">
        <v>307</v>
      </c>
      <c r="J9" s="38">
        <v>349</v>
      </c>
      <c r="K9" s="36">
        <v>267</v>
      </c>
      <c r="L9" s="36">
        <v>787.63800000000003</v>
      </c>
      <c r="M9" s="36">
        <v>829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4793</v>
      </c>
      <c r="F10" s="44">
        <v>5039</v>
      </c>
      <c r="G10" s="44">
        <v>1502</v>
      </c>
      <c r="H10" s="45">
        <v>1891</v>
      </c>
      <c r="I10" s="44">
        <v>1891</v>
      </c>
      <c r="J10" s="46">
        <v>7767</v>
      </c>
      <c r="K10" s="44">
        <v>4266</v>
      </c>
      <c r="L10" s="44">
        <v>2543.9180000000001</v>
      </c>
      <c r="M10" s="44">
        <v>2679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296</v>
      </c>
      <c r="F11" s="44">
        <v>832</v>
      </c>
      <c r="G11" s="44">
        <v>792</v>
      </c>
      <c r="H11" s="45">
        <v>763</v>
      </c>
      <c r="I11" s="44">
        <v>8299</v>
      </c>
      <c r="J11" s="46">
        <v>539</v>
      </c>
      <c r="K11" s="44">
        <v>573</v>
      </c>
      <c r="L11" s="44">
        <v>842.01800000000003</v>
      </c>
      <c r="M11" s="44">
        <v>886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4522</v>
      </c>
      <c r="F14" s="44">
        <v>5382</v>
      </c>
      <c r="G14" s="44">
        <v>20</v>
      </c>
      <c r="H14" s="45">
        <v>2692</v>
      </c>
      <c r="I14" s="44">
        <v>2692</v>
      </c>
      <c r="J14" s="46">
        <v>229</v>
      </c>
      <c r="K14" s="44">
        <v>361</v>
      </c>
      <c r="L14" s="44">
        <v>3313.25</v>
      </c>
      <c r="M14" s="44">
        <v>3489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1220</v>
      </c>
      <c r="F15" s="44">
        <v>1200</v>
      </c>
      <c r="G15" s="44">
        <v>477</v>
      </c>
      <c r="H15" s="45">
        <v>1201</v>
      </c>
      <c r="I15" s="44">
        <v>1201</v>
      </c>
      <c r="J15" s="46">
        <v>241</v>
      </c>
      <c r="K15" s="44">
        <v>215</v>
      </c>
      <c r="L15" s="44">
        <v>1561.2360000000001</v>
      </c>
      <c r="M15" s="44">
        <v>1644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25</v>
      </c>
      <c r="I16" s="44">
        <v>25</v>
      </c>
      <c r="J16" s="46">
        <v>18</v>
      </c>
      <c r="K16" s="44">
        <v>0</v>
      </c>
      <c r="L16" s="44">
        <v>27</v>
      </c>
      <c r="M16" s="44">
        <v>28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1493</v>
      </c>
      <c r="F17" s="44">
        <v>1787</v>
      </c>
      <c r="G17" s="44">
        <v>2227</v>
      </c>
      <c r="H17" s="45">
        <v>0</v>
      </c>
      <c r="I17" s="44">
        <v>0</v>
      </c>
      <c r="J17" s="46">
        <v>2147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6506</v>
      </c>
      <c r="F22" s="44">
        <v>9122</v>
      </c>
      <c r="G22" s="44">
        <v>55516</v>
      </c>
      <c r="H22" s="45">
        <v>57376</v>
      </c>
      <c r="I22" s="44">
        <v>52865</v>
      </c>
      <c r="J22" s="46">
        <v>33429</v>
      </c>
      <c r="K22" s="44">
        <v>47446</v>
      </c>
      <c r="L22" s="44">
        <v>44216.450000000004</v>
      </c>
      <c r="M22" s="44">
        <v>46485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1037</v>
      </c>
      <c r="F23" s="44">
        <v>601</v>
      </c>
      <c r="G23" s="44">
        <v>1250</v>
      </c>
      <c r="H23" s="45">
        <v>200</v>
      </c>
      <c r="I23" s="44">
        <v>200</v>
      </c>
      <c r="J23" s="46">
        <v>4982</v>
      </c>
      <c r="K23" s="44">
        <v>2961</v>
      </c>
      <c r="L23" s="44">
        <v>361.54399999999998</v>
      </c>
      <c r="M23" s="44">
        <v>380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</v>
      </c>
      <c r="F24" s="44">
        <v>176</v>
      </c>
      <c r="G24" s="44">
        <v>0</v>
      </c>
      <c r="H24" s="45">
        <v>20</v>
      </c>
      <c r="I24" s="44">
        <v>20</v>
      </c>
      <c r="J24" s="46">
        <v>0</v>
      </c>
      <c r="K24" s="44">
        <v>0</v>
      </c>
      <c r="L24" s="44">
        <v>30.368000000000002</v>
      </c>
      <c r="M24" s="44">
        <v>32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1263</v>
      </c>
      <c r="F25" s="44">
        <v>1072</v>
      </c>
      <c r="G25" s="44">
        <v>0</v>
      </c>
      <c r="H25" s="45">
        <v>0</v>
      </c>
      <c r="I25" s="44">
        <v>0</v>
      </c>
      <c r="J25" s="46">
        <v>2242</v>
      </c>
      <c r="K25" s="44">
        <v>920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31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</v>
      </c>
      <c r="F29" s="44">
        <v>22</v>
      </c>
      <c r="G29" s="44">
        <v>22</v>
      </c>
      <c r="H29" s="45">
        <v>26</v>
      </c>
      <c r="I29" s="44">
        <v>26</v>
      </c>
      <c r="J29" s="46">
        <v>4</v>
      </c>
      <c r="K29" s="44">
        <v>0</v>
      </c>
      <c r="L29" s="44">
        <v>28.276</v>
      </c>
      <c r="M29" s="44">
        <v>30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125</v>
      </c>
      <c r="G30" s="44">
        <v>0</v>
      </c>
      <c r="H30" s="45">
        <v>0</v>
      </c>
      <c r="I30" s="44">
        <v>0</v>
      </c>
      <c r="J30" s="46">
        <v>35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15</v>
      </c>
      <c r="G32" s="44">
        <v>0</v>
      </c>
      <c r="H32" s="45">
        <v>0</v>
      </c>
      <c r="I32" s="44">
        <v>0</v>
      </c>
      <c r="J32" s="46">
        <v>8661</v>
      </c>
      <c r="K32" s="44">
        <v>9104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757</v>
      </c>
      <c r="F33" s="44">
        <v>142</v>
      </c>
      <c r="G33" s="44">
        <v>0</v>
      </c>
      <c r="H33" s="45">
        <v>60</v>
      </c>
      <c r="I33" s="44">
        <v>60</v>
      </c>
      <c r="J33" s="46">
        <v>0</v>
      </c>
      <c r="K33" s="44">
        <v>0</v>
      </c>
      <c r="L33" s="44">
        <v>66</v>
      </c>
      <c r="M33" s="44">
        <v>69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-8</v>
      </c>
      <c r="G34" s="44">
        <v>0</v>
      </c>
      <c r="H34" s="45">
        <v>5</v>
      </c>
      <c r="I34" s="44">
        <v>5</v>
      </c>
      <c r="J34" s="46">
        <v>0</v>
      </c>
      <c r="K34" s="44">
        <v>0</v>
      </c>
      <c r="L34" s="44">
        <v>41.84</v>
      </c>
      <c r="M34" s="44">
        <v>44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9688</v>
      </c>
      <c r="F37" s="44">
        <v>9496</v>
      </c>
      <c r="G37" s="44">
        <v>1645</v>
      </c>
      <c r="H37" s="45">
        <v>7654</v>
      </c>
      <c r="I37" s="44">
        <v>7654</v>
      </c>
      <c r="J37" s="46">
        <v>234</v>
      </c>
      <c r="K37" s="44">
        <v>228</v>
      </c>
      <c r="L37" s="44">
        <v>8156.3300000000017</v>
      </c>
      <c r="M37" s="44">
        <v>8589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1404</v>
      </c>
      <c r="F38" s="44">
        <v>1651</v>
      </c>
      <c r="G38" s="44">
        <v>102</v>
      </c>
      <c r="H38" s="45">
        <v>129</v>
      </c>
      <c r="I38" s="44">
        <v>129</v>
      </c>
      <c r="J38" s="46">
        <v>1254</v>
      </c>
      <c r="K38" s="44">
        <v>963</v>
      </c>
      <c r="L38" s="44">
        <v>1129.412</v>
      </c>
      <c r="M38" s="44">
        <v>1190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3822</v>
      </c>
      <c r="F39" s="44">
        <v>3137</v>
      </c>
      <c r="G39" s="44">
        <v>435</v>
      </c>
      <c r="H39" s="45">
        <v>4621</v>
      </c>
      <c r="I39" s="44">
        <v>4621</v>
      </c>
      <c r="J39" s="46">
        <v>171</v>
      </c>
      <c r="K39" s="44">
        <v>250</v>
      </c>
      <c r="L39" s="44">
        <v>5379.2900000000009</v>
      </c>
      <c r="M39" s="44">
        <v>5665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186</v>
      </c>
      <c r="F40" s="44">
        <v>5</v>
      </c>
      <c r="G40" s="44">
        <v>0</v>
      </c>
      <c r="H40" s="45">
        <v>0</v>
      </c>
      <c r="I40" s="44">
        <v>0</v>
      </c>
      <c r="J40" s="46">
        <v>141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2812</v>
      </c>
      <c r="G41" s="44">
        <v>5230</v>
      </c>
      <c r="H41" s="45">
        <v>2975</v>
      </c>
      <c r="I41" s="44">
        <v>2975</v>
      </c>
      <c r="J41" s="46">
        <v>9492</v>
      </c>
      <c r="K41" s="44">
        <v>7671</v>
      </c>
      <c r="L41" s="44">
        <v>10227.962</v>
      </c>
      <c r="M41" s="44">
        <v>10496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17132</v>
      </c>
      <c r="F42" s="44">
        <v>14037</v>
      </c>
      <c r="G42" s="44">
        <v>20161</v>
      </c>
      <c r="H42" s="45">
        <v>10958</v>
      </c>
      <c r="I42" s="44">
        <v>10958</v>
      </c>
      <c r="J42" s="46">
        <v>23367</v>
      </c>
      <c r="K42" s="44">
        <v>18096</v>
      </c>
      <c r="L42" s="44">
        <v>10165.388000000001</v>
      </c>
      <c r="M42" s="44">
        <v>10405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1151</v>
      </c>
      <c r="F43" s="44">
        <v>364</v>
      </c>
      <c r="G43" s="44">
        <v>377</v>
      </c>
      <c r="H43" s="45">
        <v>5955</v>
      </c>
      <c r="I43" s="44">
        <v>5955</v>
      </c>
      <c r="J43" s="46">
        <v>2841</v>
      </c>
      <c r="K43" s="44">
        <v>2230</v>
      </c>
      <c r="L43" s="44">
        <v>6747.8340000000007</v>
      </c>
      <c r="M43" s="44">
        <v>7106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200</v>
      </c>
      <c r="F44" s="44">
        <v>3574</v>
      </c>
      <c r="G44" s="44">
        <v>212</v>
      </c>
      <c r="H44" s="45">
        <v>841</v>
      </c>
      <c r="I44" s="44">
        <v>841</v>
      </c>
      <c r="J44" s="46">
        <v>481</v>
      </c>
      <c r="K44" s="44">
        <v>506</v>
      </c>
      <c r="L44" s="44">
        <v>1037.306</v>
      </c>
      <c r="M44" s="44">
        <v>1092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2360</v>
      </c>
      <c r="F45" s="44">
        <v>2581</v>
      </c>
      <c r="G45" s="44">
        <v>10057</v>
      </c>
      <c r="H45" s="45">
        <v>3187</v>
      </c>
      <c r="I45" s="44">
        <v>3187</v>
      </c>
      <c r="J45" s="46">
        <v>4953</v>
      </c>
      <c r="K45" s="44">
        <v>3195</v>
      </c>
      <c r="L45" s="44">
        <v>3867.9040000000005</v>
      </c>
      <c r="M45" s="44">
        <v>4073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81</v>
      </c>
      <c r="G46" s="51">
        <v>113</v>
      </c>
      <c r="H46" s="52">
        <v>0</v>
      </c>
      <c r="I46" s="51">
        <v>0</v>
      </c>
      <c r="J46" s="53">
        <v>54</v>
      </c>
      <c r="K46" s="51">
        <v>110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17</v>
      </c>
      <c r="G47" s="59">
        <f t="shared" si="3"/>
        <v>27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17</v>
      </c>
      <c r="G48" s="36">
        <v>27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10964</v>
      </c>
      <c r="F51" s="27">
        <f t="shared" ref="F51:M51" si="4">F52+F59+F62+F63+F64+F72+F73</f>
        <v>10253</v>
      </c>
      <c r="G51" s="27">
        <f t="shared" si="4"/>
        <v>12509</v>
      </c>
      <c r="H51" s="28">
        <f t="shared" si="4"/>
        <v>13154</v>
      </c>
      <c r="I51" s="27">
        <f t="shared" si="4"/>
        <v>12789</v>
      </c>
      <c r="J51" s="29">
        <f t="shared" si="4"/>
        <v>14585</v>
      </c>
      <c r="K51" s="27">
        <f t="shared" si="4"/>
        <v>15493</v>
      </c>
      <c r="L51" s="27">
        <f t="shared" si="4"/>
        <v>16754.099999999999</v>
      </c>
      <c r="M51" s="27">
        <f t="shared" si="4"/>
        <v>17452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1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1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1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10964</v>
      </c>
      <c r="F72" s="44">
        <v>10050</v>
      </c>
      <c r="G72" s="44">
        <v>12350</v>
      </c>
      <c r="H72" s="45">
        <v>12350</v>
      </c>
      <c r="I72" s="44">
        <v>12350</v>
      </c>
      <c r="J72" s="46">
        <v>14050</v>
      </c>
      <c r="K72" s="44">
        <v>14650</v>
      </c>
      <c r="L72" s="44">
        <v>15950.1</v>
      </c>
      <c r="M72" s="44">
        <v>16605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202</v>
      </c>
      <c r="G73" s="44">
        <f t="shared" si="12"/>
        <v>159</v>
      </c>
      <c r="H73" s="45">
        <f t="shared" si="12"/>
        <v>804</v>
      </c>
      <c r="I73" s="44">
        <f t="shared" si="12"/>
        <v>439</v>
      </c>
      <c r="J73" s="46">
        <f t="shared" si="12"/>
        <v>535</v>
      </c>
      <c r="K73" s="44">
        <f t="shared" si="12"/>
        <v>843</v>
      </c>
      <c r="L73" s="44">
        <f t="shared" si="12"/>
        <v>804</v>
      </c>
      <c r="M73" s="44">
        <f t="shared" si="12"/>
        <v>847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129</v>
      </c>
      <c r="G74" s="36">
        <v>159</v>
      </c>
      <c r="H74" s="37">
        <v>804</v>
      </c>
      <c r="I74" s="36">
        <v>439</v>
      </c>
      <c r="J74" s="38">
        <v>535</v>
      </c>
      <c r="K74" s="36">
        <v>843</v>
      </c>
      <c r="L74" s="36">
        <v>804</v>
      </c>
      <c r="M74" s="36">
        <v>847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73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4380</v>
      </c>
      <c r="F77" s="27">
        <f t="shared" ref="F77:M77" si="13">F78+F81+F84+F85+F86+F87+F88</f>
        <v>15268</v>
      </c>
      <c r="G77" s="27">
        <f t="shared" si="13"/>
        <v>3411</v>
      </c>
      <c r="H77" s="28">
        <f t="shared" si="13"/>
        <v>4750</v>
      </c>
      <c r="I77" s="27">
        <f t="shared" si="13"/>
        <v>7566</v>
      </c>
      <c r="J77" s="29">
        <f t="shared" si="13"/>
        <v>5654</v>
      </c>
      <c r="K77" s="27">
        <f t="shared" si="13"/>
        <v>4732</v>
      </c>
      <c r="L77" s="27">
        <f t="shared" si="13"/>
        <v>5207.0599999999995</v>
      </c>
      <c r="M77" s="27">
        <f t="shared" si="13"/>
        <v>5483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3199</v>
      </c>
      <c r="F78" s="59">
        <f t="shared" ref="F78:M78" si="14">SUM(F79:F80)</f>
        <v>14688</v>
      </c>
      <c r="G78" s="59">
        <f t="shared" si="14"/>
        <v>940</v>
      </c>
      <c r="H78" s="60">
        <f t="shared" si="14"/>
        <v>3000</v>
      </c>
      <c r="I78" s="59">
        <f t="shared" si="14"/>
        <v>5659</v>
      </c>
      <c r="J78" s="61">
        <f t="shared" si="14"/>
        <v>4267</v>
      </c>
      <c r="K78" s="59">
        <f t="shared" si="14"/>
        <v>3000</v>
      </c>
      <c r="L78" s="59">
        <f t="shared" si="14"/>
        <v>3000</v>
      </c>
      <c r="M78" s="59">
        <f t="shared" si="14"/>
        <v>3159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3199</v>
      </c>
      <c r="F80" s="51">
        <v>14688</v>
      </c>
      <c r="G80" s="51">
        <v>940</v>
      </c>
      <c r="H80" s="52">
        <v>3000</v>
      </c>
      <c r="I80" s="51">
        <v>5659</v>
      </c>
      <c r="J80" s="53">
        <v>4267</v>
      </c>
      <c r="K80" s="51">
        <v>3000</v>
      </c>
      <c r="L80" s="51">
        <v>3000</v>
      </c>
      <c r="M80" s="51">
        <v>3159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1181</v>
      </c>
      <c r="F81" s="44">
        <f t="shared" ref="F81:M81" si="15">SUM(F82:F83)</f>
        <v>580</v>
      </c>
      <c r="G81" s="44">
        <f t="shared" si="15"/>
        <v>2471</v>
      </c>
      <c r="H81" s="45">
        <f t="shared" si="15"/>
        <v>1750</v>
      </c>
      <c r="I81" s="44">
        <f t="shared" si="15"/>
        <v>1907</v>
      </c>
      <c r="J81" s="46">
        <f t="shared" si="15"/>
        <v>1387</v>
      </c>
      <c r="K81" s="44">
        <f t="shared" si="15"/>
        <v>1732</v>
      </c>
      <c r="L81" s="44">
        <f t="shared" si="15"/>
        <v>2207.06</v>
      </c>
      <c r="M81" s="44">
        <f t="shared" si="15"/>
        <v>2324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1181</v>
      </c>
      <c r="F83" s="51">
        <v>580</v>
      </c>
      <c r="G83" s="51">
        <v>2471</v>
      </c>
      <c r="H83" s="52">
        <v>1750</v>
      </c>
      <c r="I83" s="51">
        <v>1907</v>
      </c>
      <c r="J83" s="53">
        <v>1387</v>
      </c>
      <c r="K83" s="51">
        <v>1732</v>
      </c>
      <c r="L83" s="51">
        <v>2207.06</v>
      </c>
      <c r="M83" s="51">
        <v>2324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235</v>
      </c>
      <c r="H90" s="28">
        <v>0</v>
      </c>
      <c r="I90" s="27">
        <v>0</v>
      </c>
      <c r="J90" s="29">
        <v>194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126634</v>
      </c>
      <c r="F92" s="103">
        <f t="shared" ref="F92:M92" si="16">F4+F51+F77+F90</f>
        <v>137784</v>
      </c>
      <c r="G92" s="103">
        <f t="shared" si="16"/>
        <v>156998</v>
      </c>
      <c r="H92" s="104">
        <f t="shared" si="16"/>
        <v>169122</v>
      </c>
      <c r="I92" s="103">
        <f t="shared" si="16"/>
        <v>175698</v>
      </c>
      <c r="J92" s="105">
        <f t="shared" si="16"/>
        <v>172910</v>
      </c>
      <c r="K92" s="103">
        <f t="shared" si="16"/>
        <v>174299</v>
      </c>
      <c r="L92" s="103">
        <f t="shared" si="16"/>
        <v>177837.538</v>
      </c>
      <c r="M92" s="103">
        <f t="shared" si="16"/>
        <v>186979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4"/>
    <col min="27" max="16384" width="9.140625" style="108"/>
  </cols>
  <sheetData>
    <row r="1" spans="1:27" s="163" customFormat="1" ht="15.75" customHeight="1" x14ac:dyDescent="0.2">
      <c r="A1" s="1" t="s">
        <v>160</v>
      </c>
      <c r="B1" s="2"/>
      <c r="C1" s="162"/>
      <c r="D1" s="162"/>
      <c r="E1" s="162"/>
      <c r="F1" s="162"/>
      <c r="G1" s="162"/>
      <c r="H1" s="162"/>
      <c r="I1" s="162"/>
      <c r="J1" s="162"/>
      <c r="K1" s="162"/>
      <c r="Z1" s="16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5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6" t="s">
        <v>117</v>
      </c>
    </row>
    <row r="4" spans="1:27" s="18" customFormat="1" ht="12.75" customHeight="1" x14ac:dyDescent="0.2">
      <c r="A4" s="70"/>
      <c r="B4" s="167" t="s">
        <v>131</v>
      </c>
      <c r="C4" s="157">
        <v>196098</v>
      </c>
      <c r="D4" s="157">
        <v>205972</v>
      </c>
      <c r="E4" s="157">
        <v>203718</v>
      </c>
      <c r="F4" s="152">
        <v>220093</v>
      </c>
      <c r="G4" s="153">
        <v>226572</v>
      </c>
      <c r="H4" s="154">
        <v>224043</v>
      </c>
      <c r="I4" s="157">
        <v>229920</v>
      </c>
      <c r="J4" s="157">
        <v>232928.15100000001</v>
      </c>
      <c r="K4" s="157">
        <v>246062</v>
      </c>
      <c r="Z4" s="165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8" t="s">
        <v>132</v>
      </c>
      <c r="C5" s="157">
        <v>122284</v>
      </c>
      <c r="D5" s="157">
        <v>143283</v>
      </c>
      <c r="E5" s="157">
        <v>154000</v>
      </c>
      <c r="F5" s="156">
        <v>173840</v>
      </c>
      <c r="G5" s="157">
        <v>172681</v>
      </c>
      <c r="H5" s="158">
        <v>171836</v>
      </c>
      <c r="I5" s="157">
        <v>174990</v>
      </c>
      <c r="J5" s="157">
        <v>178808.644</v>
      </c>
      <c r="K5" s="157">
        <v>188264</v>
      </c>
      <c r="Z5" s="165">
        <f t="shared" si="0"/>
        <v>1</v>
      </c>
      <c r="AA5" s="41">
        <v>2</v>
      </c>
    </row>
    <row r="6" spans="1:27" s="18" customFormat="1" ht="12.75" customHeight="1" x14ac:dyDescent="0.2">
      <c r="A6" s="70"/>
      <c r="B6" s="168" t="s">
        <v>133</v>
      </c>
      <c r="C6" s="157">
        <v>112143</v>
      </c>
      <c r="D6" s="157">
        <v>161978</v>
      </c>
      <c r="E6" s="157">
        <v>132763</v>
      </c>
      <c r="F6" s="156">
        <v>152053</v>
      </c>
      <c r="G6" s="157">
        <v>167761</v>
      </c>
      <c r="H6" s="158">
        <v>149448</v>
      </c>
      <c r="I6" s="157">
        <v>190720</v>
      </c>
      <c r="J6" s="157">
        <v>227562</v>
      </c>
      <c r="K6" s="157">
        <v>240477</v>
      </c>
      <c r="Z6" s="165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8" t="s">
        <v>134</v>
      </c>
      <c r="C7" s="157">
        <v>126634</v>
      </c>
      <c r="D7" s="157">
        <v>137784</v>
      </c>
      <c r="E7" s="157">
        <v>156998</v>
      </c>
      <c r="F7" s="156">
        <v>169122</v>
      </c>
      <c r="G7" s="157">
        <v>175698</v>
      </c>
      <c r="H7" s="158">
        <v>172910</v>
      </c>
      <c r="I7" s="157">
        <v>174299</v>
      </c>
      <c r="J7" s="157">
        <v>177837.538</v>
      </c>
      <c r="K7" s="157">
        <v>186979</v>
      </c>
      <c r="Z7" s="165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68" t="s">
        <v>135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5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8" t="s">
        <v>136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5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8" t="s">
        <v>137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5">
        <f t="shared" si="0"/>
        <v>0</v>
      </c>
    </row>
    <row r="11" spans="1:27" s="18" customFormat="1" ht="12.75" hidden="1" customHeight="1" x14ac:dyDescent="0.2">
      <c r="A11" s="70"/>
      <c r="B11" s="168" t="s">
        <v>138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5">
        <f t="shared" si="0"/>
        <v>0</v>
      </c>
    </row>
    <row r="12" spans="1:27" s="18" customFormat="1" ht="12.75" hidden="1" customHeight="1" x14ac:dyDescent="0.2">
      <c r="A12" s="70"/>
      <c r="B12" s="168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5">
        <f t="shared" si="0"/>
        <v>0</v>
      </c>
    </row>
    <row r="13" spans="1:27" s="18" customFormat="1" ht="12.75" hidden="1" customHeight="1" x14ac:dyDescent="0.2">
      <c r="A13" s="70"/>
      <c r="B13" s="168" t="s">
        <v>139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5">
        <f t="shared" si="0"/>
        <v>0</v>
      </c>
    </row>
    <row r="14" spans="1:27" s="18" customFormat="1" ht="12.75" hidden="1" customHeight="1" x14ac:dyDescent="0.2">
      <c r="A14" s="70"/>
      <c r="B14" s="168" t="s">
        <v>140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5">
        <f t="shared" si="0"/>
        <v>0</v>
      </c>
    </row>
    <row r="15" spans="1:27" s="18" customFormat="1" ht="12.75" hidden="1" customHeight="1" x14ac:dyDescent="0.2">
      <c r="A15" s="70"/>
      <c r="B15" s="168" t="s">
        <v>141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5">
        <f t="shared" si="0"/>
        <v>0</v>
      </c>
    </row>
    <row r="16" spans="1:27" s="18" customFormat="1" ht="12.75" hidden="1" customHeight="1" x14ac:dyDescent="0.25">
      <c r="A16" s="64"/>
      <c r="B16" s="168" t="s">
        <v>142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5">
        <f t="shared" si="0"/>
        <v>0</v>
      </c>
    </row>
    <row r="17" spans="1:26" s="18" customFormat="1" ht="12.75" hidden="1" customHeight="1" x14ac:dyDescent="0.25">
      <c r="A17" s="64"/>
      <c r="B17" s="168" t="s">
        <v>143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5">
        <f t="shared" si="0"/>
        <v>0</v>
      </c>
    </row>
    <row r="18" spans="1:26" s="18" customFormat="1" ht="12.75" hidden="1" customHeight="1" x14ac:dyDescent="0.2">
      <c r="A18" s="70"/>
      <c r="B18" s="168" t="s">
        <v>144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5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557159</v>
      </c>
      <c r="D19" s="103">
        <f t="shared" ref="D19:K19" si="1">SUM(D4:D18)</f>
        <v>649017</v>
      </c>
      <c r="E19" s="103">
        <f t="shared" si="1"/>
        <v>647479</v>
      </c>
      <c r="F19" s="104">
        <f t="shared" si="1"/>
        <v>715108</v>
      </c>
      <c r="G19" s="103">
        <f t="shared" si="1"/>
        <v>742712</v>
      </c>
      <c r="H19" s="105">
        <f t="shared" si="1"/>
        <v>718237</v>
      </c>
      <c r="I19" s="103">
        <f t="shared" si="1"/>
        <v>769929</v>
      </c>
      <c r="J19" s="103">
        <f t="shared" si="1"/>
        <v>817136.3330000001</v>
      </c>
      <c r="K19" s="103">
        <f t="shared" si="1"/>
        <v>861782</v>
      </c>
      <c r="Z19" s="165">
        <f t="shared" si="0"/>
        <v>1</v>
      </c>
    </row>
    <row r="20" spans="1:26" s="18" customFormat="1" hidden="1" x14ac:dyDescent="0.25">
      <c r="A20" s="169"/>
      <c r="Z20" s="165">
        <f t="shared" si="0"/>
        <v>0</v>
      </c>
    </row>
    <row r="21" spans="1:26" s="18" customFormat="1" x14ac:dyDescent="0.2">
      <c r="Z21" s="165"/>
    </row>
    <row r="22" spans="1:26" s="18" customFormat="1" x14ac:dyDescent="0.2">
      <c r="Z22" s="165"/>
    </row>
    <row r="23" spans="1:26" s="18" customFormat="1" x14ac:dyDescent="0.2">
      <c r="Z23" s="165"/>
    </row>
    <row r="24" spans="1:26" s="18" customFormat="1" x14ac:dyDescent="0.2">
      <c r="Z24" s="165"/>
    </row>
    <row r="25" spans="1:26" s="18" customFormat="1" x14ac:dyDescent="0.2">
      <c r="Z25" s="165"/>
    </row>
    <row r="26" spans="1:26" s="18" customFormat="1" x14ac:dyDescent="0.2">
      <c r="Z26" s="165"/>
    </row>
    <row r="27" spans="1:26" s="18" customFormat="1" x14ac:dyDescent="0.2">
      <c r="Z27" s="165"/>
    </row>
    <row r="28" spans="1:26" s="18" customFormat="1" x14ac:dyDescent="0.2">
      <c r="Z28" s="165"/>
    </row>
    <row r="29" spans="1:26" s="18" customFormat="1" x14ac:dyDescent="0.2">
      <c r="Z29" s="165"/>
    </row>
    <row r="30" spans="1:26" s="18" customFormat="1" x14ac:dyDescent="0.2">
      <c r="Z30" s="165"/>
    </row>
    <row r="31" spans="1:26" s="18" customFormat="1" x14ac:dyDescent="0.2">
      <c r="Z31" s="165"/>
    </row>
    <row r="32" spans="1:26" s="18" customFormat="1" x14ac:dyDescent="0.2">
      <c r="Z32" s="165"/>
    </row>
    <row r="33" spans="26:26" s="18" customFormat="1" x14ac:dyDescent="0.2">
      <c r="Z33" s="165"/>
    </row>
    <row r="34" spans="26:26" s="18" customFormat="1" x14ac:dyDescent="0.2">
      <c r="Z34" s="165"/>
    </row>
    <row r="35" spans="26:26" s="18" customFormat="1" x14ac:dyDescent="0.2">
      <c r="Z35" s="165"/>
    </row>
    <row r="36" spans="26:26" s="18" customFormat="1" x14ac:dyDescent="0.2">
      <c r="Z36" s="165"/>
    </row>
    <row r="37" spans="26:26" s="18" customFormat="1" x14ac:dyDescent="0.2">
      <c r="Z37" s="165"/>
    </row>
    <row r="38" spans="26:26" s="18" customFormat="1" x14ac:dyDescent="0.2">
      <c r="Z38" s="165"/>
    </row>
    <row r="39" spans="26:26" s="18" customFormat="1" x14ac:dyDescent="0.2">
      <c r="Z39" s="165"/>
    </row>
    <row r="40" spans="26:26" s="18" customFormat="1" x14ac:dyDescent="0.2">
      <c r="Z40" s="165"/>
    </row>
    <row r="41" spans="26:26" s="18" customFormat="1" x14ac:dyDescent="0.2">
      <c r="Z41" s="165"/>
    </row>
    <row r="42" spans="26:26" s="18" customFormat="1" x14ac:dyDescent="0.2">
      <c r="Z42" s="165"/>
    </row>
    <row r="43" spans="26:26" s="18" customFormat="1" x14ac:dyDescent="0.2">
      <c r="Z43" s="165"/>
    </row>
    <row r="44" spans="26:26" s="18" customFormat="1" x14ac:dyDescent="0.2">
      <c r="Z44" s="165"/>
    </row>
    <row r="45" spans="26:26" s="18" customFormat="1" x14ac:dyDescent="0.2">
      <c r="Z45" s="165"/>
    </row>
    <row r="46" spans="26:26" s="18" customFormat="1" x14ac:dyDescent="0.2">
      <c r="Z46" s="165"/>
    </row>
    <row r="47" spans="26:26" s="18" customFormat="1" x14ac:dyDescent="0.2">
      <c r="Z47" s="165"/>
    </row>
    <row r="48" spans="26:26" s="18" customFormat="1" x14ac:dyDescent="0.2">
      <c r="Z48" s="165"/>
    </row>
    <row r="49" spans="26:26" s="18" customFormat="1" x14ac:dyDescent="0.2">
      <c r="Z49" s="165"/>
    </row>
    <row r="50" spans="26:26" s="18" customFormat="1" x14ac:dyDescent="0.2">
      <c r="Z50" s="165"/>
    </row>
    <row r="51" spans="26:26" s="18" customFormat="1" x14ac:dyDescent="0.2">
      <c r="Z51" s="165"/>
    </row>
    <row r="52" spans="26:26" s="18" customFormat="1" x14ac:dyDescent="0.2">
      <c r="Z52" s="165"/>
    </row>
    <row r="53" spans="26:26" s="18" customFormat="1" x14ac:dyDescent="0.2">
      <c r="Z53" s="165"/>
    </row>
    <row r="54" spans="26:26" s="18" customFormat="1" x14ac:dyDescent="0.2">
      <c r="Z54" s="165"/>
    </row>
    <row r="55" spans="26:26" s="18" customFormat="1" x14ac:dyDescent="0.2">
      <c r="Z55" s="165"/>
    </row>
    <row r="56" spans="26:26" s="18" customFormat="1" x14ac:dyDescent="0.2">
      <c r="Z56" s="165"/>
    </row>
    <row r="57" spans="26:26" s="18" customFormat="1" x14ac:dyDescent="0.2">
      <c r="Z57" s="165"/>
    </row>
    <row r="58" spans="26:26" s="18" customFormat="1" x14ac:dyDescent="0.2">
      <c r="Z58" s="165"/>
    </row>
    <row r="59" spans="26:26" s="18" customFormat="1" x14ac:dyDescent="0.2">
      <c r="Z59" s="165"/>
    </row>
    <row r="60" spans="26:26" s="18" customFormat="1" x14ac:dyDescent="0.2">
      <c r="Z60" s="165"/>
    </row>
    <row r="61" spans="26:26" s="18" customFormat="1" x14ac:dyDescent="0.2">
      <c r="Z61" s="165"/>
    </row>
    <row r="62" spans="26:26" s="18" customFormat="1" x14ac:dyDescent="0.2">
      <c r="Z62" s="165"/>
    </row>
    <row r="63" spans="26:26" s="18" customFormat="1" x14ac:dyDescent="0.2">
      <c r="Z63" s="165"/>
    </row>
    <row r="64" spans="26:26" s="18" customFormat="1" x14ac:dyDescent="0.2">
      <c r="Z64" s="165"/>
    </row>
    <row r="65" spans="26:26" s="18" customFormat="1" x14ac:dyDescent="0.2">
      <c r="Z65" s="165"/>
    </row>
    <row r="66" spans="26:26" s="18" customFormat="1" x14ac:dyDescent="0.2">
      <c r="Z66" s="165"/>
    </row>
    <row r="67" spans="26:26" s="18" customFormat="1" x14ac:dyDescent="0.2">
      <c r="Z67" s="165"/>
    </row>
    <row r="68" spans="26:26" s="18" customFormat="1" x14ac:dyDescent="0.2">
      <c r="Z68" s="165"/>
    </row>
    <row r="69" spans="26:26" s="18" customFormat="1" x14ac:dyDescent="0.2">
      <c r="Z69" s="165"/>
    </row>
    <row r="70" spans="26:26" s="18" customFormat="1" x14ac:dyDescent="0.2">
      <c r="Z70" s="165"/>
    </row>
    <row r="71" spans="26:26" s="18" customFormat="1" x14ac:dyDescent="0.2">
      <c r="Z71" s="165"/>
    </row>
    <row r="72" spans="26:26" s="18" customFormat="1" x14ac:dyDescent="0.2">
      <c r="Z72" s="165"/>
    </row>
    <row r="73" spans="26:26" s="18" customFormat="1" x14ac:dyDescent="0.2">
      <c r="Z73" s="165"/>
    </row>
    <row r="74" spans="26:26" s="18" customFormat="1" x14ac:dyDescent="0.2">
      <c r="Z74" s="165"/>
    </row>
    <row r="75" spans="26:26" s="18" customFormat="1" x14ac:dyDescent="0.2">
      <c r="Z75" s="165"/>
    </row>
    <row r="76" spans="26:26" s="18" customFormat="1" x14ac:dyDescent="0.2">
      <c r="Z76" s="165"/>
    </row>
    <row r="77" spans="26:26" s="18" customFormat="1" x14ac:dyDescent="0.2">
      <c r="Z77" s="165"/>
    </row>
    <row r="78" spans="26:26" s="18" customFormat="1" x14ac:dyDescent="0.2">
      <c r="Z78" s="165"/>
    </row>
    <row r="79" spans="26:26" s="18" customFormat="1" x14ac:dyDescent="0.2">
      <c r="Z79" s="165"/>
    </row>
    <row r="80" spans="26:26" s="18" customFormat="1" x14ac:dyDescent="0.2">
      <c r="Z80" s="165"/>
    </row>
    <row r="81" spans="26:26" s="18" customFormat="1" x14ac:dyDescent="0.2">
      <c r="Z81" s="165"/>
    </row>
    <row r="82" spans="26:26" s="18" customFormat="1" x14ac:dyDescent="0.2">
      <c r="Z82" s="165"/>
    </row>
    <row r="83" spans="26:26" s="18" customFormat="1" x14ac:dyDescent="0.2">
      <c r="Z83" s="165"/>
    </row>
    <row r="84" spans="26:26" s="18" customFormat="1" x14ac:dyDescent="0.2">
      <c r="Z84" s="165"/>
    </row>
    <row r="85" spans="26:26" s="18" customFormat="1" x14ac:dyDescent="0.2">
      <c r="Z85" s="165"/>
    </row>
    <row r="86" spans="26:26" s="18" customFormat="1" x14ac:dyDescent="0.2">
      <c r="Z86" s="165"/>
    </row>
    <row r="87" spans="26:26" s="18" customFormat="1" x14ac:dyDescent="0.2">
      <c r="Z87" s="165"/>
    </row>
    <row r="88" spans="26:26" s="18" customFormat="1" x14ac:dyDescent="0.2">
      <c r="Z88" s="165"/>
    </row>
    <row r="89" spans="26:26" s="18" customFormat="1" x14ac:dyDescent="0.2">
      <c r="Z89" s="165"/>
    </row>
    <row r="90" spans="26:26" s="18" customFormat="1" x14ac:dyDescent="0.2">
      <c r="Z90" s="165"/>
    </row>
    <row r="91" spans="26:26" s="18" customFormat="1" x14ac:dyDescent="0.2">
      <c r="Z91" s="165"/>
    </row>
    <row r="92" spans="26:26" s="18" customFormat="1" x14ac:dyDescent="0.2">
      <c r="Z92" s="165"/>
    </row>
    <row r="93" spans="26:26" s="18" customFormat="1" x14ac:dyDescent="0.2">
      <c r="Z93" s="165"/>
    </row>
    <row r="94" spans="26:26" s="18" customFormat="1" x14ac:dyDescent="0.2">
      <c r="Z94" s="165"/>
    </row>
    <row r="95" spans="26:26" s="18" customFormat="1" x14ac:dyDescent="0.2">
      <c r="Z95" s="165"/>
    </row>
    <row r="96" spans="26:26" s="18" customFormat="1" x14ac:dyDescent="0.2">
      <c r="Z96" s="165"/>
    </row>
    <row r="97" spans="26:26" s="18" customFormat="1" x14ac:dyDescent="0.2">
      <c r="Z97" s="165"/>
    </row>
    <row r="98" spans="26:26" s="18" customFormat="1" x14ac:dyDescent="0.2">
      <c r="Z98" s="165"/>
    </row>
    <row r="99" spans="26:26" s="18" customFormat="1" x14ac:dyDescent="0.2">
      <c r="Z99" s="165"/>
    </row>
    <row r="100" spans="26:26" s="18" customFormat="1" x14ac:dyDescent="0.2">
      <c r="Z100" s="165"/>
    </row>
    <row r="101" spans="26:26" s="18" customFormat="1" x14ac:dyDescent="0.2">
      <c r="Z101" s="165"/>
    </row>
    <row r="102" spans="26:26" s="18" customFormat="1" x14ac:dyDescent="0.2">
      <c r="Z102" s="165"/>
    </row>
    <row r="103" spans="26:26" s="18" customFormat="1" x14ac:dyDescent="0.2">
      <c r="Z103" s="165"/>
    </row>
    <row r="104" spans="26:26" s="18" customFormat="1" x14ac:dyDescent="0.2">
      <c r="Z104" s="165"/>
    </row>
    <row r="105" spans="26:26" s="18" customFormat="1" x14ac:dyDescent="0.2">
      <c r="Z105" s="165"/>
    </row>
    <row r="106" spans="26:26" s="18" customFormat="1" x14ac:dyDescent="0.2">
      <c r="Z106" s="165"/>
    </row>
    <row r="107" spans="26:26" s="18" customFormat="1" x14ac:dyDescent="0.2">
      <c r="Z107" s="165"/>
    </row>
    <row r="108" spans="26:26" s="18" customFormat="1" x14ac:dyDescent="0.2">
      <c r="Z108" s="165"/>
    </row>
    <row r="109" spans="26:26" s="18" customFormat="1" x14ac:dyDescent="0.2">
      <c r="Z109" s="165"/>
    </row>
    <row r="110" spans="26:26" s="18" customFormat="1" x14ac:dyDescent="0.2">
      <c r="Z110" s="165"/>
    </row>
    <row r="111" spans="26:26" s="18" customFormat="1" x14ac:dyDescent="0.2">
      <c r="Z111" s="165"/>
    </row>
    <row r="112" spans="26:26" s="18" customFormat="1" x14ac:dyDescent="0.2">
      <c r="Z112" s="165"/>
    </row>
    <row r="113" spans="26:26" s="18" customFormat="1" x14ac:dyDescent="0.2">
      <c r="Z113" s="165"/>
    </row>
    <row r="114" spans="26:26" s="18" customFormat="1" x14ac:dyDescent="0.2">
      <c r="Z114" s="165"/>
    </row>
    <row r="115" spans="26:26" s="18" customFormat="1" x14ac:dyDescent="0.2">
      <c r="Z115" s="165"/>
    </row>
    <row r="116" spans="26:26" s="18" customFormat="1" x14ac:dyDescent="0.2">
      <c r="Z116" s="165"/>
    </row>
    <row r="117" spans="26:26" s="18" customFormat="1" x14ac:dyDescent="0.2">
      <c r="Z117" s="165"/>
    </row>
    <row r="118" spans="26:26" s="18" customFormat="1" x14ac:dyDescent="0.2">
      <c r="Z118" s="165"/>
    </row>
    <row r="119" spans="26:26" s="18" customFormat="1" x14ac:dyDescent="0.2">
      <c r="Z119" s="165"/>
    </row>
    <row r="120" spans="26:26" s="18" customFormat="1" x14ac:dyDescent="0.2">
      <c r="Z120" s="165"/>
    </row>
    <row r="121" spans="26:26" s="18" customFormat="1" x14ac:dyDescent="0.2">
      <c r="Z121" s="165"/>
    </row>
    <row r="122" spans="26:26" s="18" customFormat="1" x14ac:dyDescent="0.2">
      <c r="Z122" s="165"/>
    </row>
    <row r="123" spans="26:26" s="18" customFormat="1" x14ac:dyDescent="0.2">
      <c r="Z123" s="165"/>
    </row>
    <row r="124" spans="26:26" s="18" customFormat="1" x14ac:dyDescent="0.2">
      <c r="Z124" s="165"/>
    </row>
    <row r="125" spans="26:26" s="18" customFormat="1" x14ac:dyDescent="0.2">
      <c r="Z125" s="165"/>
    </row>
    <row r="126" spans="26:26" s="18" customFormat="1" x14ac:dyDescent="0.2">
      <c r="Z126" s="165"/>
    </row>
    <row r="127" spans="26:26" s="18" customFormat="1" x14ac:dyDescent="0.2">
      <c r="Z127" s="165"/>
    </row>
    <row r="128" spans="26:26" s="18" customFormat="1" x14ac:dyDescent="0.2">
      <c r="Z128" s="165"/>
    </row>
    <row r="129" spans="26:26" s="18" customFormat="1" x14ac:dyDescent="0.2">
      <c r="Z129" s="165"/>
    </row>
    <row r="130" spans="26:26" s="18" customFormat="1" x14ac:dyDescent="0.2">
      <c r="Z130" s="165"/>
    </row>
    <row r="131" spans="26:26" s="18" customFormat="1" x14ac:dyDescent="0.2">
      <c r="Z131" s="165"/>
    </row>
    <row r="132" spans="26:26" s="18" customFormat="1" x14ac:dyDescent="0.2">
      <c r="Z132" s="165"/>
    </row>
    <row r="133" spans="26:26" s="18" customFormat="1" x14ac:dyDescent="0.2">
      <c r="Z133" s="165"/>
    </row>
    <row r="134" spans="26:26" s="18" customFormat="1" x14ac:dyDescent="0.2">
      <c r="Z134" s="165"/>
    </row>
    <row r="135" spans="26:26" s="18" customFormat="1" x14ac:dyDescent="0.2">
      <c r="Z135" s="165"/>
    </row>
    <row r="136" spans="26:26" s="18" customFormat="1" x14ac:dyDescent="0.2">
      <c r="Z136" s="165"/>
    </row>
    <row r="137" spans="26:26" s="18" customFormat="1" x14ac:dyDescent="0.2">
      <c r="Z137" s="165"/>
    </row>
    <row r="138" spans="26:26" s="18" customFormat="1" x14ac:dyDescent="0.2">
      <c r="Z138" s="165"/>
    </row>
    <row r="139" spans="26:26" s="18" customFormat="1" x14ac:dyDescent="0.2">
      <c r="Z139" s="165"/>
    </row>
    <row r="140" spans="26:26" s="18" customFormat="1" x14ac:dyDescent="0.2">
      <c r="Z140" s="165"/>
    </row>
    <row r="141" spans="26:26" s="18" customFormat="1" x14ac:dyDescent="0.2">
      <c r="Z141" s="165"/>
    </row>
    <row r="142" spans="26:26" s="18" customFormat="1" x14ac:dyDescent="0.2">
      <c r="Z142" s="165"/>
    </row>
    <row r="143" spans="26:26" s="18" customFormat="1" x14ac:dyDescent="0.2">
      <c r="Z143" s="165"/>
    </row>
    <row r="144" spans="26:26" s="18" customFormat="1" x14ac:dyDescent="0.2">
      <c r="Z144" s="165"/>
    </row>
    <row r="145" spans="26:26" s="18" customFormat="1" x14ac:dyDescent="0.2">
      <c r="Z145" s="165"/>
    </row>
    <row r="146" spans="26:26" s="18" customFormat="1" x14ac:dyDescent="0.2">
      <c r="Z146" s="165"/>
    </row>
    <row r="147" spans="26:26" s="18" customFormat="1" x14ac:dyDescent="0.2">
      <c r="Z147" s="165"/>
    </row>
    <row r="148" spans="26:26" s="18" customFormat="1" x14ac:dyDescent="0.2">
      <c r="Z148" s="165"/>
    </row>
    <row r="149" spans="26:26" s="18" customFormat="1" x14ac:dyDescent="0.2">
      <c r="Z149" s="165"/>
    </row>
    <row r="150" spans="26:26" s="18" customFormat="1" x14ac:dyDescent="0.2">
      <c r="Z150" s="165"/>
    </row>
    <row r="151" spans="26:26" s="18" customFormat="1" x14ac:dyDescent="0.2">
      <c r="Z151" s="165"/>
    </row>
    <row r="152" spans="26:26" s="18" customFormat="1" x14ac:dyDescent="0.2">
      <c r="Z152" s="165"/>
    </row>
    <row r="153" spans="26:26" s="18" customFormat="1" x14ac:dyDescent="0.2">
      <c r="Z153" s="165"/>
    </row>
    <row r="154" spans="26:26" s="18" customFormat="1" x14ac:dyDescent="0.2">
      <c r="Z154" s="165"/>
    </row>
    <row r="155" spans="26:26" s="18" customFormat="1" x14ac:dyDescent="0.2">
      <c r="Z155" s="165"/>
    </row>
    <row r="156" spans="26:26" s="18" customFormat="1" x14ac:dyDescent="0.2">
      <c r="Z156" s="165"/>
    </row>
    <row r="157" spans="26:26" s="18" customFormat="1" x14ac:dyDescent="0.2">
      <c r="Z157" s="165"/>
    </row>
    <row r="158" spans="26:26" s="18" customFormat="1" x14ac:dyDescent="0.2">
      <c r="Z158" s="165"/>
    </row>
    <row r="159" spans="26:26" s="18" customFormat="1" x14ac:dyDescent="0.2">
      <c r="Z159" s="165"/>
    </row>
    <row r="160" spans="26:26" s="18" customFormat="1" x14ac:dyDescent="0.2">
      <c r="Z160" s="165"/>
    </row>
    <row r="161" spans="26:26" s="18" customFormat="1" x14ac:dyDescent="0.2">
      <c r="Z161" s="165"/>
    </row>
    <row r="162" spans="26:26" s="18" customFormat="1" x14ac:dyDescent="0.2">
      <c r="Z162" s="165"/>
    </row>
    <row r="163" spans="26:26" s="18" customFormat="1" x14ac:dyDescent="0.2">
      <c r="Z163" s="165"/>
    </row>
    <row r="164" spans="26:26" s="18" customFormat="1" x14ac:dyDescent="0.2">
      <c r="Z164" s="165"/>
    </row>
    <row r="165" spans="26:26" s="18" customFormat="1" x14ac:dyDescent="0.2">
      <c r="Z165" s="165"/>
    </row>
    <row r="166" spans="26:26" s="18" customFormat="1" x14ac:dyDescent="0.2">
      <c r="Z166" s="165"/>
    </row>
    <row r="167" spans="26:26" s="18" customFormat="1" x14ac:dyDescent="0.2">
      <c r="Z167" s="165"/>
    </row>
    <row r="168" spans="26:26" s="18" customFormat="1" x14ac:dyDescent="0.2">
      <c r="Z168" s="165"/>
    </row>
    <row r="169" spans="26:26" s="18" customFormat="1" x14ac:dyDescent="0.2">
      <c r="Z169" s="165"/>
    </row>
    <row r="170" spans="26:26" s="18" customFormat="1" x14ac:dyDescent="0.2">
      <c r="Z170" s="165"/>
    </row>
    <row r="171" spans="26:26" s="18" customFormat="1" x14ac:dyDescent="0.2">
      <c r="Z171" s="165"/>
    </row>
    <row r="172" spans="26:26" s="18" customFormat="1" x14ac:dyDescent="0.2">
      <c r="Z172" s="165"/>
    </row>
    <row r="173" spans="26:26" s="18" customFormat="1" x14ac:dyDescent="0.2">
      <c r="Z173" s="165"/>
    </row>
    <row r="174" spans="26:26" s="18" customFormat="1" x14ac:dyDescent="0.2">
      <c r="Z174" s="165"/>
    </row>
    <row r="175" spans="26:26" s="18" customFormat="1" x14ac:dyDescent="0.2">
      <c r="Z175" s="165"/>
    </row>
    <row r="176" spans="26:26" s="18" customFormat="1" x14ac:dyDescent="0.2">
      <c r="Z176" s="165"/>
    </row>
    <row r="177" spans="26:26" s="18" customFormat="1" x14ac:dyDescent="0.2">
      <c r="Z177" s="165"/>
    </row>
    <row r="178" spans="26:26" s="18" customFormat="1" x14ac:dyDescent="0.2">
      <c r="Z178" s="165"/>
    </row>
    <row r="179" spans="26:26" s="18" customFormat="1" x14ac:dyDescent="0.2">
      <c r="Z179" s="165"/>
    </row>
    <row r="180" spans="26:26" s="18" customFormat="1" x14ac:dyDescent="0.2">
      <c r="Z180" s="165"/>
    </row>
    <row r="181" spans="26:26" s="18" customFormat="1" x14ac:dyDescent="0.2">
      <c r="Z181" s="165"/>
    </row>
    <row r="182" spans="26:26" s="18" customFormat="1" x14ac:dyDescent="0.2">
      <c r="Z182" s="165"/>
    </row>
    <row r="183" spans="26:26" s="18" customFormat="1" x14ac:dyDescent="0.2">
      <c r="Z183" s="165"/>
    </row>
    <row r="184" spans="26:26" s="18" customFormat="1" x14ac:dyDescent="0.2">
      <c r="Z184" s="165"/>
    </row>
    <row r="185" spans="26:26" s="18" customFormat="1" x14ac:dyDescent="0.2">
      <c r="Z185" s="165"/>
    </row>
    <row r="186" spans="26:26" s="18" customFormat="1" x14ac:dyDescent="0.2">
      <c r="Z186" s="165"/>
    </row>
    <row r="187" spans="26:26" s="18" customFormat="1" x14ac:dyDescent="0.2">
      <c r="Z187" s="165"/>
    </row>
    <row r="188" spans="26:26" s="18" customFormat="1" x14ac:dyDescent="0.2">
      <c r="Z188" s="165"/>
    </row>
    <row r="189" spans="26:26" s="18" customFormat="1" x14ac:dyDescent="0.2">
      <c r="Z189" s="165"/>
    </row>
    <row r="190" spans="26:26" s="18" customFormat="1" x14ac:dyDescent="0.2">
      <c r="Z190" s="165"/>
    </row>
    <row r="191" spans="26:26" s="18" customFormat="1" x14ac:dyDescent="0.2">
      <c r="Z191" s="165"/>
    </row>
    <row r="192" spans="26:26" s="18" customFormat="1" x14ac:dyDescent="0.2">
      <c r="Z192" s="165"/>
    </row>
    <row r="193" spans="26:26" s="18" customFormat="1" x14ac:dyDescent="0.2">
      <c r="Z193" s="165"/>
    </row>
    <row r="194" spans="26:26" s="18" customFormat="1" x14ac:dyDescent="0.2">
      <c r="Z194" s="165"/>
    </row>
    <row r="195" spans="26:26" s="18" customFormat="1" x14ac:dyDescent="0.2">
      <c r="Z195" s="165"/>
    </row>
    <row r="196" spans="26:26" s="18" customFormat="1" x14ac:dyDescent="0.2">
      <c r="Z196" s="165"/>
    </row>
    <row r="197" spans="26:26" s="18" customFormat="1" x14ac:dyDescent="0.2">
      <c r="Z197" s="165"/>
    </row>
    <row r="198" spans="26:26" s="18" customFormat="1" x14ac:dyDescent="0.2">
      <c r="Z198" s="165"/>
    </row>
    <row r="199" spans="26:26" s="18" customFormat="1" x14ac:dyDescent="0.2">
      <c r="Z199" s="165"/>
    </row>
    <row r="200" spans="26:26" s="18" customFormat="1" x14ac:dyDescent="0.2">
      <c r="Z200" s="165"/>
    </row>
    <row r="201" spans="26:26" s="18" customFormat="1" x14ac:dyDescent="0.2">
      <c r="Z201" s="165"/>
    </row>
    <row r="202" spans="26:26" s="18" customFormat="1" x14ac:dyDescent="0.2">
      <c r="Z202" s="165"/>
    </row>
    <row r="203" spans="26:26" s="18" customFormat="1" x14ac:dyDescent="0.2">
      <c r="Z203" s="165"/>
    </row>
    <row r="204" spans="26:26" s="18" customFormat="1" x14ac:dyDescent="0.2">
      <c r="Z204" s="165"/>
    </row>
    <row r="205" spans="26:26" s="18" customFormat="1" x14ac:dyDescent="0.2">
      <c r="Z205" s="165"/>
    </row>
    <row r="206" spans="26:26" s="18" customFormat="1" x14ac:dyDescent="0.2">
      <c r="Z206" s="165"/>
    </row>
    <row r="207" spans="26:26" s="18" customFormat="1" x14ac:dyDescent="0.2">
      <c r="Z207" s="165"/>
    </row>
    <row r="208" spans="26:26" s="18" customFormat="1" x14ac:dyDescent="0.2">
      <c r="Z208" s="165"/>
    </row>
    <row r="209" spans="26:26" s="18" customFormat="1" x14ac:dyDescent="0.2">
      <c r="Z209" s="165"/>
    </row>
    <row r="210" spans="26:26" s="18" customFormat="1" x14ac:dyDescent="0.2">
      <c r="Z210" s="165"/>
    </row>
    <row r="211" spans="26:26" s="18" customFormat="1" x14ac:dyDescent="0.2">
      <c r="Z211" s="165"/>
    </row>
    <row r="212" spans="26:26" s="18" customFormat="1" x14ac:dyDescent="0.2">
      <c r="Z212" s="165"/>
    </row>
    <row r="213" spans="26:26" s="18" customFormat="1" x14ac:dyDescent="0.2">
      <c r="Z213" s="165"/>
    </row>
    <row r="214" spans="26:26" s="18" customFormat="1" x14ac:dyDescent="0.2">
      <c r="Z214" s="165"/>
    </row>
    <row r="215" spans="26:26" s="18" customFormat="1" x14ac:dyDescent="0.2">
      <c r="Z215" s="165"/>
    </row>
    <row r="216" spans="26:26" s="18" customFormat="1" x14ac:dyDescent="0.2">
      <c r="Z216" s="165"/>
    </row>
    <row r="217" spans="26:26" s="18" customFormat="1" x14ac:dyDescent="0.2">
      <c r="Z217" s="165"/>
    </row>
    <row r="218" spans="26:26" s="18" customFormat="1" x14ac:dyDescent="0.2">
      <c r="Z218" s="165"/>
    </row>
    <row r="219" spans="26:26" s="18" customFormat="1" x14ac:dyDescent="0.2">
      <c r="Z219" s="165"/>
    </row>
    <row r="220" spans="26:26" s="18" customFormat="1" x14ac:dyDescent="0.2">
      <c r="Z220" s="165"/>
    </row>
    <row r="221" spans="26:26" s="18" customFormat="1" x14ac:dyDescent="0.2">
      <c r="Z221" s="165"/>
    </row>
    <row r="222" spans="26:26" s="18" customFormat="1" x14ac:dyDescent="0.2">
      <c r="Z222" s="165"/>
    </row>
    <row r="223" spans="26:26" s="18" customFormat="1" x14ac:dyDescent="0.2">
      <c r="Z223" s="165"/>
    </row>
    <row r="224" spans="26:26" s="18" customFormat="1" x14ac:dyDescent="0.2">
      <c r="Z224" s="165"/>
    </row>
    <row r="225" spans="26:26" s="18" customFormat="1" x14ac:dyDescent="0.2">
      <c r="Z225" s="165"/>
    </row>
    <row r="226" spans="26:26" s="18" customFormat="1" x14ac:dyDescent="0.2">
      <c r="Z226" s="165"/>
    </row>
    <row r="227" spans="26:26" s="18" customFormat="1" x14ac:dyDescent="0.2">
      <c r="Z227" s="165"/>
    </row>
    <row r="228" spans="26:26" s="18" customFormat="1" x14ac:dyDescent="0.2">
      <c r="Z228" s="165"/>
    </row>
    <row r="229" spans="26:26" s="18" customFormat="1" x14ac:dyDescent="0.2">
      <c r="Z229" s="165"/>
    </row>
    <row r="230" spans="26:26" s="18" customFormat="1" x14ac:dyDescent="0.2">
      <c r="Z230" s="165"/>
    </row>
    <row r="231" spans="26:26" s="18" customFormat="1" x14ac:dyDescent="0.2">
      <c r="Z231" s="164"/>
    </row>
    <row r="232" spans="26:26" s="18" customFormat="1" x14ac:dyDescent="0.2">
      <c r="Z232" s="164"/>
    </row>
    <row r="233" spans="26:26" s="18" customFormat="1" x14ac:dyDescent="0.2">
      <c r="Z233" s="164"/>
    </row>
    <row r="234" spans="26:26" s="18" customFormat="1" x14ac:dyDescent="0.2">
      <c r="Z234" s="164"/>
    </row>
    <row r="235" spans="26:26" s="18" customFormat="1" x14ac:dyDescent="0.2">
      <c r="Z235" s="164"/>
    </row>
    <row r="236" spans="26:26" s="18" customFormat="1" x14ac:dyDescent="0.2">
      <c r="Z236" s="164"/>
    </row>
    <row r="237" spans="26:26" s="18" customFormat="1" x14ac:dyDescent="0.2">
      <c r="Z237" s="164"/>
    </row>
    <row r="238" spans="26:26" s="18" customFormat="1" x14ac:dyDescent="0.2">
      <c r="Z238" s="164"/>
    </row>
    <row r="239" spans="26:26" s="18" customFormat="1" x14ac:dyDescent="0.2">
      <c r="Z239" s="164"/>
    </row>
    <row r="240" spans="26:26" s="18" customFormat="1" x14ac:dyDescent="0.2">
      <c r="Z240" s="164"/>
    </row>
    <row r="241" spans="26:26" s="18" customFormat="1" x14ac:dyDescent="0.2">
      <c r="Z241" s="164"/>
    </row>
    <row r="242" spans="26:26" s="18" customFormat="1" x14ac:dyDescent="0.2">
      <c r="Z242" s="164"/>
    </row>
    <row r="243" spans="26:26" s="18" customFormat="1" x14ac:dyDescent="0.2">
      <c r="Z243" s="164"/>
    </row>
    <row r="244" spans="26:26" s="18" customFormat="1" x14ac:dyDescent="0.2">
      <c r="Z244" s="164"/>
    </row>
    <row r="245" spans="26:26" s="18" customFormat="1" x14ac:dyDescent="0.2">
      <c r="Z245" s="164"/>
    </row>
    <row r="246" spans="26:26" s="18" customFormat="1" x14ac:dyDescent="0.2">
      <c r="Z246" s="164"/>
    </row>
    <row r="247" spans="26:26" s="18" customFormat="1" x14ac:dyDescent="0.2">
      <c r="Z247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459239</v>
      </c>
      <c r="D4" s="148">
        <f t="shared" ref="D4:K4" si="0">SUM(D5:D7)</f>
        <v>485299</v>
      </c>
      <c r="E4" s="148">
        <f t="shared" si="0"/>
        <v>514551</v>
      </c>
      <c r="F4" s="149">
        <f t="shared" si="0"/>
        <v>582703</v>
      </c>
      <c r="G4" s="148">
        <f t="shared" si="0"/>
        <v>588778</v>
      </c>
      <c r="H4" s="150">
        <f t="shared" si="0"/>
        <v>581505</v>
      </c>
      <c r="I4" s="148">
        <f t="shared" si="0"/>
        <v>593610</v>
      </c>
      <c r="J4" s="148">
        <f t="shared" si="0"/>
        <v>629800.21299999999</v>
      </c>
      <c r="K4" s="148">
        <f t="shared" si="0"/>
        <v>664697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305338</v>
      </c>
      <c r="D5" s="153">
        <v>322434</v>
      </c>
      <c r="E5" s="153">
        <v>320951</v>
      </c>
      <c r="F5" s="152">
        <v>380025</v>
      </c>
      <c r="G5" s="153">
        <v>378379</v>
      </c>
      <c r="H5" s="154">
        <v>372567</v>
      </c>
      <c r="I5" s="153">
        <v>393843</v>
      </c>
      <c r="J5" s="153">
        <v>423316.125</v>
      </c>
      <c r="K5" s="154">
        <v>450814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153873</v>
      </c>
      <c r="D6" s="157">
        <v>162728</v>
      </c>
      <c r="E6" s="157">
        <v>193553</v>
      </c>
      <c r="F6" s="156">
        <v>202678</v>
      </c>
      <c r="G6" s="157">
        <v>210399</v>
      </c>
      <c r="H6" s="158">
        <v>208928</v>
      </c>
      <c r="I6" s="157">
        <v>199767</v>
      </c>
      <c r="J6" s="157">
        <v>206484.08799999999</v>
      </c>
      <c r="K6" s="158">
        <v>213883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28</v>
      </c>
      <c r="D7" s="160">
        <v>137</v>
      </c>
      <c r="E7" s="160">
        <v>47</v>
      </c>
      <c r="F7" s="159">
        <v>0</v>
      </c>
      <c r="G7" s="160">
        <v>0</v>
      </c>
      <c r="H7" s="161">
        <v>10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72148</v>
      </c>
      <c r="D8" s="148">
        <f t="shared" ref="D8:K8" si="1">SUM(D9:D15)</f>
        <v>83023</v>
      </c>
      <c r="E8" s="148">
        <f t="shared" si="1"/>
        <v>79705</v>
      </c>
      <c r="F8" s="149">
        <f t="shared" si="1"/>
        <v>91757</v>
      </c>
      <c r="G8" s="148">
        <f t="shared" si="1"/>
        <v>98650</v>
      </c>
      <c r="H8" s="150">
        <f t="shared" si="1"/>
        <v>83965</v>
      </c>
      <c r="I8" s="148">
        <f t="shared" si="1"/>
        <v>95601</v>
      </c>
      <c r="J8" s="148">
        <f t="shared" si="1"/>
        <v>95857.060000000012</v>
      </c>
      <c r="K8" s="148">
        <f t="shared" si="1"/>
        <v>100761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32813</v>
      </c>
      <c r="D9" s="153">
        <v>40498</v>
      </c>
      <c r="E9" s="153">
        <v>35921</v>
      </c>
      <c r="F9" s="152">
        <v>43311</v>
      </c>
      <c r="G9" s="153">
        <v>50701</v>
      </c>
      <c r="H9" s="154">
        <v>33757</v>
      </c>
      <c r="I9" s="153">
        <v>43311</v>
      </c>
      <c r="J9" s="153">
        <v>43311</v>
      </c>
      <c r="K9" s="154">
        <v>45618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12225</v>
      </c>
      <c r="D10" s="157">
        <v>13936</v>
      </c>
      <c r="E10" s="157">
        <v>15561</v>
      </c>
      <c r="F10" s="156">
        <v>11823</v>
      </c>
      <c r="G10" s="157">
        <v>11823</v>
      </c>
      <c r="H10" s="158">
        <v>11823</v>
      </c>
      <c r="I10" s="157">
        <v>11823</v>
      </c>
      <c r="J10" s="157">
        <v>12323</v>
      </c>
      <c r="K10" s="158">
        <v>12976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24341</v>
      </c>
      <c r="D14" s="157">
        <v>25273</v>
      </c>
      <c r="E14" s="157">
        <v>25851</v>
      </c>
      <c r="F14" s="156">
        <v>33055</v>
      </c>
      <c r="G14" s="157">
        <v>33383</v>
      </c>
      <c r="H14" s="158">
        <v>35225</v>
      </c>
      <c r="I14" s="157">
        <v>35382</v>
      </c>
      <c r="J14" s="157">
        <v>36655.1</v>
      </c>
      <c r="K14" s="158">
        <v>38409</v>
      </c>
    </row>
    <row r="15" spans="1:27" s="18" customFormat="1" ht="12.75" customHeight="1" x14ac:dyDescent="0.2">
      <c r="A15" s="70"/>
      <c r="B15" s="114" t="s">
        <v>101</v>
      </c>
      <c r="C15" s="159">
        <v>2769</v>
      </c>
      <c r="D15" s="160">
        <v>3316</v>
      </c>
      <c r="E15" s="160">
        <v>2372</v>
      </c>
      <c r="F15" s="159">
        <v>3568</v>
      </c>
      <c r="G15" s="160">
        <v>2743</v>
      </c>
      <c r="H15" s="161">
        <v>3160</v>
      </c>
      <c r="I15" s="160">
        <v>5085</v>
      </c>
      <c r="J15" s="160">
        <v>3567.96</v>
      </c>
      <c r="K15" s="161">
        <v>3758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25730</v>
      </c>
      <c r="D16" s="148">
        <f t="shared" ref="D16:K16" si="2">SUM(D17:D23)</f>
        <v>80695</v>
      </c>
      <c r="E16" s="148">
        <f t="shared" si="2"/>
        <v>52883</v>
      </c>
      <c r="F16" s="149">
        <f t="shared" si="2"/>
        <v>40648</v>
      </c>
      <c r="G16" s="148">
        <f t="shared" si="2"/>
        <v>55284</v>
      </c>
      <c r="H16" s="150">
        <f t="shared" si="2"/>
        <v>52480</v>
      </c>
      <c r="I16" s="148">
        <f t="shared" si="2"/>
        <v>80718</v>
      </c>
      <c r="J16" s="148">
        <f t="shared" si="2"/>
        <v>91479.06</v>
      </c>
      <c r="K16" s="148">
        <f t="shared" si="2"/>
        <v>96324</v>
      </c>
    </row>
    <row r="17" spans="1:11" s="18" customFormat="1" ht="12.75" customHeight="1" x14ac:dyDescent="0.2">
      <c r="A17" s="70"/>
      <c r="B17" s="114" t="s">
        <v>105</v>
      </c>
      <c r="C17" s="152">
        <v>16766</v>
      </c>
      <c r="D17" s="153">
        <v>69312</v>
      </c>
      <c r="E17" s="153">
        <v>35080</v>
      </c>
      <c r="F17" s="152">
        <v>34890</v>
      </c>
      <c r="G17" s="153">
        <v>47768</v>
      </c>
      <c r="H17" s="154">
        <v>46719</v>
      </c>
      <c r="I17" s="153">
        <v>73646</v>
      </c>
      <c r="J17" s="153">
        <v>84036</v>
      </c>
      <c r="K17" s="154">
        <v>88490</v>
      </c>
    </row>
    <row r="18" spans="1:11" s="18" customFormat="1" ht="12.75" customHeight="1" x14ac:dyDescent="0.2">
      <c r="A18" s="70"/>
      <c r="B18" s="114" t="s">
        <v>108</v>
      </c>
      <c r="C18" s="156">
        <v>8964</v>
      </c>
      <c r="D18" s="157">
        <v>11057</v>
      </c>
      <c r="E18" s="157">
        <v>17803</v>
      </c>
      <c r="F18" s="156">
        <v>5758</v>
      </c>
      <c r="G18" s="157">
        <v>7516</v>
      </c>
      <c r="H18" s="158">
        <v>5761</v>
      </c>
      <c r="I18" s="157">
        <v>6472</v>
      </c>
      <c r="J18" s="157">
        <v>7443.0599999999995</v>
      </c>
      <c r="K18" s="158">
        <v>7834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600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326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42</v>
      </c>
      <c r="D24" s="148">
        <v>0</v>
      </c>
      <c r="E24" s="148">
        <v>340</v>
      </c>
      <c r="F24" s="149">
        <v>0</v>
      </c>
      <c r="G24" s="148">
        <v>0</v>
      </c>
      <c r="H24" s="150">
        <v>287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557159</v>
      </c>
      <c r="D26" s="103">
        <f t="shared" ref="D26:K26" si="3">+D4+D8+D16+D24</f>
        <v>649017</v>
      </c>
      <c r="E26" s="103">
        <f t="shared" si="3"/>
        <v>647479</v>
      </c>
      <c r="F26" s="104">
        <f t="shared" si="3"/>
        <v>715108</v>
      </c>
      <c r="G26" s="103">
        <f t="shared" si="3"/>
        <v>742712</v>
      </c>
      <c r="H26" s="105">
        <f t="shared" si="3"/>
        <v>718237</v>
      </c>
      <c r="I26" s="103">
        <f t="shared" si="3"/>
        <v>769929</v>
      </c>
      <c r="J26" s="103">
        <f t="shared" si="3"/>
        <v>817136.3330000001</v>
      </c>
      <c r="K26" s="103">
        <f t="shared" si="3"/>
        <v>861782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4"/>
    <col min="27" max="16384" width="9.140625" style="108"/>
  </cols>
  <sheetData>
    <row r="1" spans="1:27" s="6" customFormat="1" ht="15.75" customHeight="1" x14ac:dyDescent="0.2">
      <c r="A1" s="1" t="s">
        <v>162</v>
      </c>
      <c r="B1" s="2"/>
      <c r="C1" s="4"/>
      <c r="D1" s="4"/>
      <c r="E1" s="4"/>
      <c r="F1" s="4"/>
      <c r="G1" s="4"/>
      <c r="H1" s="4"/>
      <c r="I1" s="4"/>
      <c r="J1" s="4"/>
      <c r="K1" s="4"/>
      <c r="Z1" s="16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5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6" t="s">
        <v>117</v>
      </c>
    </row>
    <row r="4" spans="1:27" s="18" customFormat="1" ht="12.75" customHeight="1" x14ac:dyDescent="0.2">
      <c r="A4" s="70"/>
      <c r="B4" s="168" t="s">
        <v>146</v>
      </c>
      <c r="C4" s="157">
        <v>7095</v>
      </c>
      <c r="D4" s="157">
        <v>6772</v>
      </c>
      <c r="E4" s="157">
        <v>7306</v>
      </c>
      <c r="F4" s="152">
        <v>7673</v>
      </c>
      <c r="G4" s="153">
        <v>6688</v>
      </c>
      <c r="H4" s="154">
        <v>6163</v>
      </c>
      <c r="I4" s="157">
        <v>7853</v>
      </c>
      <c r="J4" s="157">
        <v>8134.1510000000007</v>
      </c>
      <c r="K4" s="157">
        <v>8565</v>
      </c>
      <c r="Z4" s="165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8" t="s">
        <v>147</v>
      </c>
      <c r="C5" s="157">
        <v>189003</v>
      </c>
      <c r="D5" s="157">
        <v>199200</v>
      </c>
      <c r="E5" s="157">
        <v>196412</v>
      </c>
      <c r="F5" s="156">
        <v>212420</v>
      </c>
      <c r="G5" s="157">
        <v>219884</v>
      </c>
      <c r="H5" s="158">
        <v>217880</v>
      </c>
      <c r="I5" s="157">
        <v>222067</v>
      </c>
      <c r="J5" s="157">
        <v>224794</v>
      </c>
      <c r="K5" s="157">
        <v>237497</v>
      </c>
      <c r="Z5" s="165">
        <f t="shared" si="0"/>
        <v>1</v>
      </c>
      <c r="AA5" s="41">
        <v>3</v>
      </c>
    </row>
    <row r="6" spans="1:27" s="18" customFormat="1" ht="12.75" hidden="1" customHeight="1" x14ac:dyDescent="0.2">
      <c r="A6" s="70"/>
      <c r="B6" s="168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5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68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5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8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5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8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5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8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5">
        <f t="shared" si="0"/>
        <v>0</v>
      </c>
    </row>
    <row r="11" spans="1:27" s="18" customFormat="1" ht="12.75" hidden="1" customHeight="1" x14ac:dyDescent="0.2">
      <c r="A11" s="70"/>
      <c r="B11" s="168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5">
        <f t="shared" si="0"/>
        <v>0</v>
      </c>
    </row>
    <row r="12" spans="1:27" s="18" customFormat="1" ht="12.75" hidden="1" customHeight="1" x14ac:dyDescent="0.2">
      <c r="A12" s="70"/>
      <c r="B12" s="168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5">
        <f t="shared" si="0"/>
        <v>0</v>
      </c>
    </row>
    <row r="13" spans="1:27" s="18" customFormat="1" ht="12.75" hidden="1" customHeight="1" x14ac:dyDescent="0.2">
      <c r="A13" s="70"/>
      <c r="B13" s="168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5">
        <f t="shared" si="0"/>
        <v>0</v>
      </c>
    </row>
    <row r="14" spans="1:27" s="18" customFormat="1" ht="12.75" hidden="1" customHeight="1" x14ac:dyDescent="0.2">
      <c r="A14" s="70"/>
      <c r="B14" s="168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5">
        <f t="shared" si="0"/>
        <v>0</v>
      </c>
    </row>
    <row r="15" spans="1:27" s="18" customFormat="1" ht="12.75" hidden="1" customHeight="1" x14ac:dyDescent="0.2">
      <c r="A15" s="70"/>
      <c r="B15" s="168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5">
        <f t="shared" si="0"/>
        <v>0</v>
      </c>
    </row>
    <row r="16" spans="1:27" s="18" customFormat="1" ht="12.75" hidden="1" customHeight="1" x14ac:dyDescent="0.25">
      <c r="A16" s="64"/>
      <c r="B16" s="168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5">
        <f t="shared" si="0"/>
        <v>0</v>
      </c>
    </row>
    <row r="17" spans="1:26" s="18" customFormat="1" ht="12.75" hidden="1" customHeight="1" x14ac:dyDescent="0.25">
      <c r="A17" s="64"/>
      <c r="B17" s="168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5">
        <f t="shared" si="0"/>
        <v>0</v>
      </c>
    </row>
    <row r="18" spans="1:26" s="18" customFormat="1" ht="12.75" hidden="1" customHeight="1" x14ac:dyDescent="0.2">
      <c r="A18" s="70"/>
      <c r="B18" s="168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5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196098</v>
      </c>
      <c r="D19" s="103">
        <f t="shared" ref="D19:K19" si="1">SUM(D4:D18)</f>
        <v>205972</v>
      </c>
      <c r="E19" s="103">
        <f t="shared" si="1"/>
        <v>203718</v>
      </c>
      <c r="F19" s="104">
        <f t="shared" si="1"/>
        <v>220093</v>
      </c>
      <c r="G19" s="103">
        <f t="shared" si="1"/>
        <v>226572</v>
      </c>
      <c r="H19" s="105">
        <f t="shared" si="1"/>
        <v>224043</v>
      </c>
      <c r="I19" s="103">
        <f t="shared" si="1"/>
        <v>229920</v>
      </c>
      <c r="J19" s="103">
        <f t="shared" si="1"/>
        <v>232928.15100000001</v>
      </c>
      <c r="K19" s="103">
        <f t="shared" si="1"/>
        <v>246062</v>
      </c>
      <c r="Z19" s="165">
        <f t="shared" si="0"/>
        <v>1</v>
      </c>
    </row>
    <row r="20" spans="1:26" s="18" customFormat="1" hidden="1" x14ac:dyDescent="0.25">
      <c r="A20" s="169"/>
      <c r="Z20" s="165">
        <f t="shared" si="0"/>
        <v>0</v>
      </c>
    </row>
    <row r="21" spans="1:26" s="18" customFormat="1" x14ac:dyDescent="0.2">
      <c r="Z21" s="165"/>
    </row>
    <row r="22" spans="1:26" s="18" customFormat="1" x14ac:dyDescent="0.2">
      <c r="Z22" s="165"/>
    </row>
    <row r="23" spans="1:26" s="18" customFormat="1" x14ac:dyDescent="0.2">
      <c r="Z23" s="165"/>
    </row>
    <row r="24" spans="1:26" s="18" customFormat="1" x14ac:dyDescent="0.2">
      <c r="Z24" s="165"/>
    </row>
    <row r="25" spans="1:26" s="18" customFormat="1" x14ac:dyDescent="0.2">
      <c r="Z25" s="165"/>
    </row>
    <row r="26" spans="1:26" s="18" customFormat="1" x14ac:dyDescent="0.2">
      <c r="Z26" s="165"/>
    </row>
    <row r="27" spans="1:26" s="18" customFormat="1" x14ac:dyDescent="0.2">
      <c r="Z27" s="165"/>
    </row>
    <row r="28" spans="1:26" s="18" customFormat="1" x14ac:dyDescent="0.2">
      <c r="Z28" s="165"/>
    </row>
    <row r="29" spans="1:26" s="18" customFormat="1" x14ac:dyDescent="0.2">
      <c r="Z29" s="165"/>
    </row>
    <row r="30" spans="1:26" s="18" customFormat="1" x14ac:dyDescent="0.2">
      <c r="Z30" s="165"/>
    </row>
    <row r="31" spans="1:26" s="18" customFormat="1" x14ac:dyDescent="0.2">
      <c r="Z31" s="165"/>
    </row>
    <row r="32" spans="1:26" s="18" customFormat="1" x14ac:dyDescent="0.2">
      <c r="Z32" s="165"/>
    </row>
    <row r="33" spans="26:26" s="18" customFormat="1" x14ac:dyDescent="0.2">
      <c r="Z33" s="165"/>
    </row>
    <row r="34" spans="26:26" s="18" customFormat="1" x14ac:dyDescent="0.2">
      <c r="Z34" s="165"/>
    </row>
    <row r="35" spans="26:26" s="18" customFormat="1" x14ac:dyDescent="0.2">
      <c r="Z35" s="165"/>
    </row>
    <row r="36" spans="26:26" s="18" customFormat="1" x14ac:dyDescent="0.2">
      <c r="Z36" s="165"/>
    </row>
    <row r="37" spans="26:26" s="18" customFormat="1" x14ac:dyDescent="0.2">
      <c r="Z37" s="165"/>
    </row>
    <row r="38" spans="26:26" s="18" customFormat="1" x14ac:dyDescent="0.2">
      <c r="Z38" s="165"/>
    </row>
    <row r="39" spans="26:26" s="18" customFormat="1" x14ac:dyDescent="0.2">
      <c r="Z39" s="165"/>
    </row>
    <row r="40" spans="26:26" s="18" customFormat="1" x14ac:dyDescent="0.2">
      <c r="Z40" s="165"/>
    </row>
    <row r="41" spans="26:26" s="18" customFormat="1" x14ac:dyDescent="0.2">
      <c r="Z41" s="165"/>
    </row>
    <row r="42" spans="26:26" s="18" customFormat="1" x14ac:dyDescent="0.2">
      <c r="Z42" s="165"/>
    </row>
    <row r="43" spans="26:26" s="18" customFormat="1" x14ac:dyDescent="0.2">
      <c r="Z43" s="165"/>
    </row>
    <row r="44" spans="26:26" s="18" customFormat="1" x14ac:dyDescent="0.2">
      <c r="Z44" s="165"/>
    </row>
    <row r="45" spans="26:26" s="18" customFormat="1" x14ac:dyDescent="0.2">
      <c r="Z45" s="165"/>
    </row>
    <row r="46" spans="26:26" s="18" customFormat="1" x14ac:dyDescent="0.2">
      <c r="Z46" s="165"/>
    </row>
    <row r="47" spans="26:26" s="18" customFormat="1" x14ac:dyDescent="0.2">
      <c r="Z47" s="165"/>
    </row>
    <row r="48" spans="26:26" s="18" customFormat="1" x14ac:dyDescent="0.2">
      <c r="Z48" s="165"/>
    </row>
    <row r="49" spans="26:26" s="18" customFormat="1" x14ac:dyDescent="0.2">
      <c r="Z49" s="165"/>
    </row>
    <row r="50" spans="26:26" s="18" customFormat="1" x14ac:dyDescent="0.2">
      <c r="Z50" s="165"/>
    </row>
    <row r="51" spans="26:26" s="18" customFormat="1" x14ac:dyDescent="0.2">
      <c r="Z51" s="165"/>
    </row>
    <row r="52" spans="26:26" s="18" customFormat="1" x14ac:dyDescent="0.2">
      <c r="Z52" s="165"/>
    </row>
    <row r="53" spans="26:26" s="18" customFormat="1" x14ac:dyDescent="0.2">
      <c r="Z53" s="165"/>
    </row>
    <row r="54" spans="26:26" s="18" customFormat="1" x14ac:dyDescent="0.2">
      <c r="Z54" s="165"/>
    </row>
    <row r="55" spans="26:26" s="18" customFormat="1" x14ac:dyDescent="0.2">
      <c r="Z55" s="165"/>
    </row>
    <row r="56" spans="26:26" s="18" customFormat="1" x14ac:dyDescent="0.2">
      <c r="Z56" s="165"/>
    </row>
    <row r="57" spans="26:26" s="18" customFormat="1" x14ac:dyDescent="0.2">
      <c r="Z57" s="165"/>
    </row>
    <row r="58" spans="26:26" s="18" customFormat="1" x14ac:dyDescent="0.2">
      <c r="Z58" s="165"/>
    </row>
    <row r="59" spans="26:26" s="18" customFormat="1" x14ac:dyDescent="0.2">
      <c r="Z59" s="165"/>
    </row>
    <row r="60" spans="26:26" s="18" customFormat="1" x14ac:dyDescent="0.2">
      <c r="Z60" s="165"/>
    </row>
    <row r="61" spans="26:26" s="18" customFormat="1" x14ac:dyDescent="0.2">
      <c r="Z61" s="165"/>
    </row>
    <row r="62" spans="26:26" s="18" customFormat="1" x14ac:dyDescent="0.2">
      <c r="Z62" s="165"/>
    </row>
    <row r="63" spans="26:26" s="18" customFormat="1" x14ac:dyDescent="0.2">
      <c r="Z63" s="165"/>
    </row>
    <row r="64" spans="26:26" s="18" customFormat="1" x14ac:dyDescent="0.2">
      <c r="Z64" s="165"/>
    </row>
    <row r="65" spans="26:26" s="18" customFormat="1" x14ac:dyDescent="0.2">
      <c r="Z65" s="165"/>
    </row>
    <row r="66" spans="26:26" s="18" customFormat="1" x14ac:dyDescent="0.2">
      <c r="Z66" s="165"/>
    </row>
    <row r="67" spans="26:26" s="18" customFormat="1" x14ac:dyDescent="0.2">
      <c r="Z67" s="165"/>
    </row>
    <row r="68" spans="26:26" s="18" customFormat="1" x14ac:dyDescent="0.2">
      <c r="Z68" s="165"/>
    </row>
    <row r="69" spans="26:26" s="18" customFormat="1" x14ac:dyDescent="0.2">
      <c r="Z69" s="165"/>
    </row>
    <row r="70" spans="26:26" s="18" customFormat="1" x14ac:dyDescent="0.2">
      <c r="Z70" s="165"/>
    </row>
    <row r="71" spans="26:26" s="18" customFormat="1" x14ac:dyDescent="0.2">
      <c r="Z71" s="165"/>
    </row>
    <row r="72" spans="26:26" s="18" customFormat="1" x14ac:dyDescent="0.2">
      <c r="Z72" s="165"/>
    </row>
    <row r="73" spans="26:26" s="18" customFormat="1" x14ac:dyDescent="0.2">
      <c r="Z73" s="165"/>
    </row>
    <row r="74" spans="26:26" s="18" customFormat="1" x14ac:dyDescent="0.2">
      <c r="Z74" s="165"/>
    </row>
    <row r="75" spans="26:26" s="18" customFormat="1" x14ac:dyDescent="0.2">
      <c r="Z75" s="165"/>
    </row>
    <row r="76" spans="26:26" s="18" customFormat="1" x14ac:dyDescent="0.2">
      <c r="Z76" s="165"/>
    </row>
    <row r="77" spans="26:26" s="18" customFormat="1" x14ac:dyDescent="0.2">
      <c r="Z77" s="165"/>
    </row>
    <row r="78" spans="26:26" s="18" customFormat="1" x14ac:dyDescent="0.2">
      <c r="Z78" s="165"/>
    </row>
    <row r="79" spans="26:26" s="18" customFormat="1" x14ac:dyDescent="0.2">
      <c r="Z79" s="165"/>
    </row>
    <row r="80" spans="26:26" s="18" customFormat="1" x14ac:dyDescent="0.2">
      <c r="Z80" s="165"/>
    </row>
    <row r="81" spans="26:26" s="18" customFormat="1" x14ac:dyDescent="0.2">
      <c r="Z81" s="165"/>
    </row>
    <row r="82" spans="26:26" s="18" customFormat="1" x14ac:dyDescent="0.2">
      <c r="Z82" s="165"/>
    </row>
    <row r="83" spans="26:26" s="18" customFormat="1" x14ac:dyDescent="0.2">
      <c r="Z83" s="165"/>
    </row>
    <row r="84" spans="26:26" s="18" customFormat="1" x14ac:dyDescent="0.2">
      <c r="Z84" s="165"/>
    </row>
    <row r="85" spans="26:26" s="18" customFormat="1" x14ac:dyDescent="0.2">
      <c r="Z85" s="165"/>
    </row>
    <row r="86" spans="26:26" s="18" customFormat="1" x14ac:dyDescent="0.2">
      <c r="Z86" s="165"/>
    </row>
    <row r="87" spans="26:26" s="18" customFormat="1" x14ac:dyDescent="0.2">
      <c r="Z87" s="165"/>
    </row>
    <row r="88" spans="26:26" s="18" customFormat="1" x14ac:dyDescent="0.2">
      <c r="Z88" s="165"/>
    </row>
    <row r="89" spans="26:26" s="18" customFormat="1" x14ac:dyDescent="0.2">
      <c r="Z89" s="165"/>
    </row>
    <row r="90" spans="26:26" s="18" customFormat="1" x14ac:dyDescent="0.2">
      <c r="Z90" s="165"/>
    </row>
    <row r="91" spans="26:26" s="18" customFormat="1" x14ac:dyDescent="0.2">
      <c r="Z91" s="165"/>
    </row>
    <row r="92" spans="26:26" s="18" customFormat="1" x14ac:dyDescent="0.2">
      <c r="Z92" s="165"/>
    </row>
    <row r="93" spans="26:26" s="18" customFormat="1" x14ac:dyDescent="0.2">
      <c r="Z93" s="165"/>
    </row>
    <row r="94" spans="26:26" s="18" customFormat="1" x14ac:dyDescent="0.2">
      <c r="Z94" s="165"/>
    </row>
    <row r="95" spans="26:26" s="18" customFormat="1" x14ac:dyDescent="0.2">
      <c r="Z95" s="165"/>
    </row>
    <row r="96" spans="26:26" s="18" customFormat="1" x14ac:dyDescent="0.2">
      <c r="Z96" s="165"/>
    </row>
    <row r="97" spans="26:26" s="18" customFormat="1" x14ac:dyDescent="0.2">
      <c r="Z97" s="165"/>
    </row>
    <row r="98" spans="26:26" s="18" customFormat="1" x14ac:dyDescent="0.2">
      <c r="Z98" s="165"/>
    </row>
    <row r="99" spans="26:26" s="18" customFormat="1" x14ac:dyDescent="0.2">
      <c r="Z99" s="165"/>
    </row>
    <row r="100" spans="26:26" s="18" customFormat="1" x14ac:dyDescent="0.2">
      <c r="Z100" s="165"/>
    </row>
    <row r="101" spans="26:26" s="18" customFormat="1" x14ac:dyDescent="0.2">
      <c r="Z101" s="165"/>
    </row>
    <row r="102" spans="26:26" s="18" customFormat="1" x14ac:dyDescent="0.2">
      <c r="Z102" s="165"/>
    </row>
    <row r="103" spans="26:26" s="18" customFormat="1" x14ac:dyDescent="0.2">
      <c r="Z103" s="165"/>
    </row>
    <row r="104" spans="26:26" s="18" customFormat="1" x14ac:dyDescent="0.2">
      <c r="Z104" s="165"/>
    </row>
    <row r="105" spans="26:26" s="18" customFormat="1" x14ac:dyDescent="0.2">
      <c r="Z105" s="165"/>
    </row>
    <row r="106" spans="26:26" s="18" customFormat="1" x14ac:dyDescent="0.2">
      <c r="Z106" s="165"/>
    </row>
    <row r="107" spans="26:26" s="18" customFormat="1" x14ac:dyDescent="0.2">
      <c r="Z107" s="165"/>
    </row>
    <row r="108" spans="26:26" s="18" customFormat="1" x14ac:dyDescent="0.2">
      <c r="Z108" s="165"/>
    </row>
    <row r="109" spans="26:26" s="18" customFormat="1" x14ac:dyDescent="0.2">
      <c r="Z109" s="165"/>
    </row>
    <row r="110" spans="26:26" s="18" customFormat="1" x14ac:dyDescent="0.2">
      <c r="Z110" s="165"/>
    </row>
    <row r="111" spans="26:26" s="18" customFormat="1" x14ac:dyDescent="0.2">
      <c r="Z111" s="165"/>
    </row>
    <row r="112" spans="26:26" s="18" customFormat="1" x14ac:dyDescent="0.2">
      <c r="Z112" s="165"/>
    </row>
    <row r="113" spans="26:26" s="18" customFormat="1" x14ac:dyDescent="0.2">
      <c r="Z113" s="165"/>
    </row>
    <row r="114" spans="26:26" s="18" customFormat="1" x14ac:dyDescent="0.2">
      <c r="Z114" s="165"/>
    </row>
    <row r="115" spans="26:26" s="18" customFormat="1" x14ac:dyDescent="0.2">
      <c r="Z115" s="165"/>
    </row>
    <row r="116" spans="26:26" s="18" customFormat="1" x14ac:dyDescent="0.2">
      <c r="Z116" s="165"/>
    </row>
    <row r="117" spans="26:26" s="18" customFormat="1" x14ac:dyDescent="0.2">
      <c r="Z117" s="165"/>
    </row>
    <row r="118" spans="26:26" s="18" customFormat="1" x14ac:dyDescent="0.2">
      <c r="Z118" s="165"/>
    </row>
    <row r="119" spans="26:26" s="18" customFormat="1" x14ac:dyDescent="0.2">
      <c r="Z119" s="165"/>
    </row>
    <row r="120" spans="26:26" s="18" customFormat="1" x14ac:dyDescent="0.2">
      <c r="Z120" s="165"/>
    </row>
    <row r="121" spans="26:26" s="18" customFormat="1" x14ac:dyDescent="0.2">
      <c r="Z121" s="165"/>
    </row>
    <row r="122" spans="26:26" s="18" customFormat="1" x14ac:dyDescent="0.2">
      <c r="Z122" s="165"/>
    </row>
    <row r="123" spans="26:26" s="18" customFormat="1" x14ac:dyDescent="0.2">
      <c r="Z123" s="165"/>
    </row>
    <row r="124" spans="26:26" s="18" customFormat="1" x14ac:dyDescent="0.2">
      <c r="Z124" s="165"/>
    </row>
    <row r="125" spans="26:26" s="18" customFormat="1" x14ac:dyDescent="0.2">
      <c r="Z125" s="165"/>
    </row>
    <row r="126" spans="26:26" s="18" customFormat="1" x14ac:dyDescent="0.2">
      <c r="Z126" s="165"/>
    </row>
    <row r="127" spans="26:26" s="18" customFormat="1" x14ac:dyDescent="0.2">
      <c r="Z127" s="165"/>
    </row>
    <row r="128" spans="26:26" s="18" customFormat="1" x14ac:dyDescent="0.2">
      <c r="Z128" s="165"/>
    </row>
    <row r="129" spans="26:26" s="18" customFormat="1" x14ac:dyDescent="0.2">
      <c r="Z129" s="165"/>
    </row>
    <row r="130" spans="26:26" s="18" customFormat="1" x14ac:dyDescent="0.2">
      <c r="Z130" s="165"/>
    </row>
    <row r="131" spans="26:26" s="18" customFormat="1" x14ac:dyDescent="0.2">
      <c r="Z131" s="165"/>
    </row>
    <row r="132" spans="26:26" s="18" customFormat="1" x14ac:dyDescent="0.2">
      <c r="Z132" s="165"/>
    </row>
    <row r="133" spans="26:26" s="18" customFormat="1" x14ac:dyDescent="0.2">
      <c r="Z133" s="165"/>
    </row>
    <row r="134" spans="26:26" s="18" customFormat="1" x14ac:dyDescent="0.2">
      <c r="Z134" s="165"/>
    </row>
    <row r="135" spans="26:26" s="18" customFormat="1" x14ac:dyDescent="0.2">
      <c r="Z135" s="165"/>
    </row>
    <row r="136" spans="26:26" s="18" customFormat="1" x14ac:dyDescent="0.2">
      <c r="Z136" s="165"/>
    </row>
    <row r="137" spans="26:26" s="18" customFormat="1" x14ac:dyDescent="0.2">
      <c r="Z137" s="165"/>
    </row>
    <row r="138" spans="26:26" s="18" customFormat="1" x14ac:dyDescent="0.2">
      <c r="Z138" s="165"/>
    </row>
    <row r="139" spans="26:26" s="18" customFormat="1" x14ac:dyDescent="0.2">
      <c r="Z139" s="165"/>
    </row>
    <row r="140" spans="26:26" s="18" customFormat="1" x14ac:dyDescent="0.2">
      <c r="Z140" s="165"/>
    </row>
    <row r="141" spans="26:26" s="18" customFormat="1" x14ac:dyDescent="0.2">
      <c r="Z141" s="165"/>
    </row>
    <row r="142" spans="26:26" s="18" customFormat="1" x14ac:dyDescent="0.2">
      <c r="Z142" s="165"/>
    </row>
    <row r="143" spans="26:26" s="18" customFormat="1" x14ac:dyDescent="0.2">
      <c r="Z143" s="165"/>
    </row>
    <row r="144" spans="26:26" s="18" customFormat="1" x14ac:dyDescent="0.2">
      <c r="Z144" s="165"/>
    </row>
    <row r="145" spans="26:26" s="18" customFormat="1" x14ac:dyDescent="0.2">
      <c r="Z145" s="165"/>
    </row>
    <row r="146" spans="26:26" s="18" customFormat="1" x14ac:dyDescent="0.2">
      <c r="Z146" s="165"/>
    </row>
    <row r="147" spans="26:26" s="18" customFormat="1" x14ac:dyDescent="0.2">
      <c r="Z147" s="165"/>
    </row>
    <row r="148" spans="26:26" s="18" customFormat="1" x14ac:dyDescent="0.2">
      <c r="Z148" s="165"/>
    </row>
    <row r="149" spans="26:26" s="18" customFormat="1" x14ac:dyDescent="0.2">
      <c r="Z149" s="165"/>
    </row>
    <row r="150" spans="26:26" s="18" customFormat="1" x14ac:dyDescent="0.2">
      <c r="Z150" s="165"/>
    </row>
    <row r="151" spans="26:26" s="18" customFormat="1" x14ac:dyDescent="0.2">
      <c r="Z151" s="165"/>
    </row>
    <row r="152" spans="26:26" s="18" customFormat="1" x14ac:dyDescent="0.2">
      <c r="Z152" s="165"/>
    </row>
    <row r="153" spans="26:26" s="18" customFormat="1" x14ac:dyDescent="0.2">
      <c r="Z153" s="165"/>
    </row>
    <row r="154" spans="26:26" s="18" customFormat="1" x14ac:dyDescent="0.2">
      <c r="Z154" s="165"/>
    </row>
    <row r="155" spans="26:26" s="18" customFormat="1" x14ac:dyDescent="0.2">
      <c r="Z155" s="165"/>
    </row>
    <row r="156" spans="26:26" s="18" customFormat="1" x14ac:dyDescent="0.2">
      <c r="Z156" s="165"/>
    </row>
    <row r="157" spans="26:26" s="18" customFormat="1" x14ac:dyDescent="0.2">
      <c r="Z157" s="165"/>
    </row>
    <row r="158" spans="26:26" s="18" customFormat="1" x14ac:dyDescent="0.2">
      <c r="Z158" s="165"/>
    </row>
    <row r="159" spans="26:26" s="18" customFormat="1" x14ac:dyDescent="0.2">
      <c r="Z159" s="165"/>
    </row>
    <row r="160" spans="26:26" s="18" customFormat="1" x14ac:dyDescent="0.2">
      <c r="Z160" s="165"/>
    </row>
    <row r="161" spans="26:26" s="18" customFormat="1" x14ac:dyDescent="0.2">
      <c r="Z161" s="165"/>
    </row>
    <row r="162" spans="26:26" s="18" customFormat="1" x14ac:dyDescent="0.2">
      <c r="Z162" s="165"/>
    </row>
    <row r="163" spans="26:26" s="18" customFormat="1" x14ac:dyDescent="0.2">
      <c r="Z163" s="165"/>
    </row>
    <row r="164" spans="26:26" s="18" customFormat="1" x14ac:dyDescent="0.2">
      <c r="Z164" s="165"/>
    </row>
    <row r="165" spans="26:26" s="18" customFormat="1" x14ac:dyDescent="0.2">
      <c r="Z165" s="165"/>
    </row>
    <row r="166" spans="26:26" s="18" customFormat="1" x14ac:dyDescent="0.2">
      <c r="Z166" s="165"/>
    </row>
    <row r="167" spans="26:26" s="18" customFormat="1" x14ac:dyDescent="0.2">
      <c r="Z167" s="165"/>
    </row>
    <row r="168" spans="26:26" s="18" customFormat="1" x14ac:dyDescent="0.2">
      <c r="Z168" s="165"/>
    </row>
    <row r="169" spans="26:26" s="18" customFormat="1" x14ac:dyDescent="0.2">
      <c r="Z169" s="165"/>
    </row>
    <row r="170" spans="26:26" s="18" customFormat="1" x14ac:dyDescent="0.2">
      <c r="Z170" s="165"/>
    </row>
    <row r="171" spans="26:26" s="18" customFormat="1" x14ac:dyDescent="0.2">
      <c r="Z171" s="165"/>
    </row>
    <row r="172" spans="26:26" s="18" customFormat="1" x14ac:dyDescent="0.2">
      <c r="Z172" s="165"/>
    </row>
    <row r="173" spans="26:26" s="18" customFormat="1" x14ac:dyDescent="0.2">
      <c r="Z173" s="165"/>
    </row>
    <row r="174" spans="26:26" s="18" customFormat="1" x14ac:dyDescent="0.2">
      <c r="Z174" s="165"/>
    </row>
    <row r="175" spans="26:26" s="18" customFormat="1" x14ac:dyDescent="0.2">
      <c r="Z175" s="165"/>
    </row>
    <row r="176" spans="26:26" s="18" customFormat="1" x14ac:dyDescent="0.2">
      <c r="Z176" s="165"/>
    </row>
    <row r="177" spans="26:26" s="18" customFormat="1" x14ac:dyDescent="0.2">
      <c r="Z177" s="165"/>
    </row>
    <row r="178" spans="26:26" s="18" customFormat="1" x14ac:dyDescent="0.2">
      <c r="Z178" s="165"/>
    </row>
    <row r="179" spans="26:26" s="18" customFormat="1" x14ac:dyDescent="0.2">
      <c r="Z179" s="165"/>
    </row>
    <row r="180" spans="26:26" s="18" customFormat="1" x14ac:dyDescent="0.2">
      <c r="Z180" s="165"/>
    </row>
    <row r="181" spans="26:26" s="18" customFormat="1" x14ac:dyDescent="0.2">
      <c r="Z181" s="165"/>
    </row>
    <row r="182" spans="26:26" s="18" customFormat="1" x14ac:dyDescent="0.2">
      <c r="Z182" s="165"/>
    </row>
    <row r="183" spans="26:26" s="18" customFormat="1" x14ac:dyDescent="0.2">
      <c r="Z183" s="165"/>
    </row>
    <row r="184" spans="26:26" s="18" customFormat="1" x14ac:dyDescent="0.2">
      <c r="Z184" s="165"/>
    </row>
    <row r="185" spans="26:26" s="18" customFormat="1" x14ac:dyDescent="0.2">
      <c r="Z185" s="165"/>
    </row>
    <row r="186" spans="26:26" s="18" customFormat="1" x14ac:dyDescent="0.2">
      <c r="Z186" s="165"/>
    </row>
    <row r="187" spans="26:26" s="18" customFormat="1" x14ac:dyDescent="0.2">
      <c r="Z187" s="165"/>
    </row>
    <row r="188" spans="26:26" s="18" customFormat="1" x14ac:dyDescent="0.2">
      <c r="Z188" s="165"/>
    </row>
    <row r="189" spans="26:26" s="18" customFormat="1" x14ac:dyDescent="0.2">
      <c r="Z189" s="165"/>
    </row>
    <row r="190" spans="26:26" s="18" customFormat="1" x14ac:dyDescent="0.2">
      <c r="Z190" s="165"/>
    </row>
    <row r="191" spans="26:26" s="18" customFormat="1" x14ac:dyDescent="0.2">
      <c r="Z191" s="165"/>
    </row>
    <row r="192" spans="26:26" s="18" customFormat="1" x14ac:dyDescent="0.2">
      <c r="Z192" s="165"/>
    </row>
    <row r="193" spans="26:26" s="18" customFormat="1" x14ac:dyDescent="0.2">
      <c r="Z193" s="165"/>
    </row>
    <row r="194" spans="26:26" s="18" customFormat="1" x14ac:dyDescent="0.2">
      <c r="Z194" s="165"/>
    </row>
    <row r="195" spans="26:26" s="18" customFormat="1" x14ac:dyDescent="0.2">
      <c r="Z195" s="165"/>
    </row>
    <row r="196" spans="26:26" s="18" customFormat="1" x14ac:dyDescent="0.2">
      <c r="Z196" s="165"/>
    </row>
    <row r="197" spans="26:26" s="18" customFormat="1" x14ac:dyDescent="0.2">
      <c r="Z197" s="165"/>
    </row>
    <row r="198" spans="26:26" s="18" customFormat="1" x14ac:dyDescent="0.2">
      <c r="Z198" s="165"/>
    </row>
    <row r="199" spans="26:26" s="18" customFormat="1" x14ac:dyDescent="0.2">
      <c r="Z199" s="165"/>
    </row>
    <row r="200" spans="26:26" s="18" customFormat="1" x14ac:dyDescent="0.2">
      <c r="Z200" s="165"/>
    </row>
    <row r="201" spans="26:26" s="18" customFormat="1" x14ac:dyDescent="0.2">
      <c r="Z201" s="165"/>
    </row>
    <row r="202" spans="26:26" s="18" customFormat="1" x14ac:dyDescent="0.2">
      <c r="Z202" s="165"/>
    </row>
    <row r="203" spans="26:26" s="18" customFormat="1" x14ac:dyDescent="0.2">
      <c r="Z203" s="165"/>
    </row>
    <row r="204" spans="26:26" s="18" customFormat="1" x14ac:dyDescent="0.2">
      <c r="Z204" s="165"/>
    </row>
    <row r="205" spans="26:26" s="18" customFormat="1" x14ac:dyDescent="0.2">
      <c r="Z205" s="165"/>
    </row>
    <row r="206" spans="26:26" s="18" customFormat="1" x14ac:dyDescent="0.2">
      <c r="Z206" s="165"/>
    </row>
    <row r="207" spans="26:26" s="18" customFormat="1" x14ac:dyDescent="0.2">
      <c r="Z207" s="165"/>
    </row>
    <row r="208" spans="26:26" s="18" customFormat="1" x14ac:dyDescent="0.2">
      <c r="Z208" s="165"/>
    </row>
    <row r="209" spans="26:26" s="18" customFormat="1" x14ac:dyDescent="0.2">
      <c r="Z209" s="165"/>
    </row>
    <row r="210" spans="26:26" s="18" customFormat="1" x14ac:dyDescent="0.2">
      <c r="Z210" s="165"/>
    </row>
    <row r="211" spans="26:26" s="18" customFormat="1" x14ac:dyDescent="0.2">
      <c r="Z211" s="165"/>
    </row>
    <row r="212" spans="26:26" s="18" customFormat="1" x14ac:dyDescent="0.2">
      <c r="Z212" s="165"/>
    </row>
    <row r="213" spans="26:26" s="18" customFormat="1" x14ac:dyDescent="0.2">
      <c r="Z213" s="165"/>
    </row>
    <row r="214" spans="26:26" s="18" customFormat="1" x14ac:dyDescent="0.2">
      <c r="Z214" s="165"/>
    </row>
    <row r="215" spans="26:26" s="18" customFormat="1" x14ac:dyDescent="0.2">
      <c r="Z215" s="165"/>
    </row>
    <row r="216" spans="26:26" s="18" customFormat="1" x14ac:dyDescent="0.2">
      <c r="Z216" s="165"/>
    </row>
    <row r="217" spans="26:26" s="18" customFormat="1" x14ac:dyDescent="0.2">
      <c r="Z217" s="165"/>
    </row>
    <row r="218" spans="26:26" s="18" customFormat="1" x14ac:dyDescent="0.2">
      <c r="Z218" s="165"/>
    </row>
    <row r="219" spans="26:26" s="18" customFormat="1" x14ac:dyDescent="0.2">
      <c r="Z219" s="165"/>
    </row>
    <row r="220" spans="26:26" s="18" customFormat="1" x14ac:dyDescent="0.2">
      <c r="Z220" s="165"/>
    </row>
    <row r="221" spans="26:26" s="18" customFormat="1" x14ac:dyDescent="0.2">
      <c r="Z221" s="165"/>
    </row>
    <row r="222" spans="26:26" s="18" customFormat="1" x14ac:dyDescent="0.2">
      <c r="Z222" s="165"/>
    </row>
    <row r="223" spans="26:26" s="18" customFormat="1" x14ac:dyDescent="0.2">
      <c r="Z223" s="165"/>
    </row>
    <row r="224" spans="26:26" s="18" customFormat="1" x14ac:dyDescent="0.2">
      <c r="Z224" s="165"/>
    </row>
    <row r="225" spans="26:26" s="18" customFormat="1" x14ac:dyDescent="0.2">
      <c r="Z225" s="165"/>
    </row>
    <row r="226" spans="26:26" s="18" customFormat="1" x14ac:dyDescent="0.2">
      <c r="Z226" s="165"/>
    </row>
    <row r="227" spans="26:26" s="18" customFormat="1" x14ac:dyDescent="0.2">
      <c r="Z227" s="165"/>
    </row>
    <row r="228" spans="26:26" s="18" customFormat="1" x14ac:dyDescent="0.2">
      <c r="Z228" s="165"/>
    </row>
    <row r="229" spans="26:26" s="18" customFormat="1" x14ac:dyDescent="0.2">
      <c r="Z229" s="165"/>
    </row>
    <row r="230" spans="26:26" s="18" customFormat="1" x14ac:dyDescent="0.2">
      <c r="Z230" s="165"/>
    </row>
    <row r="231" spans="26:26" s="18" customFormat="1" x14ac:dyDescent="0.2">
      <c r="Z231" s="164"/>
    </row>
    <row r="232" spans="26:26" s="18" customFormat="1" x14ac:dyDescent="0.2">
      <c r="Z232" s="164"/>
    </row>
    <row r="233" spans="26:26" s="18" customFormat="1" x14ac:dyDescent="0.2">
      <c r="Z233" s="164"/>
    </row>
    <row r="234" spans="26:26" s="18" customFormat="1" x14ac:dyDescent="0.2">
      <c r="Z234" s="164"/>
    </row>
    <row r="235" spans="26:26" s="18" customFormat="1" x14ac:dyDescent="0.2">
      <c r="Z235" s="164"/>
    </row>
    <row r="236" spans="26:26" s="18" customFormat="1" x14ac:dyDescent="0.2">
      <c r="Z236" s="164"/>
    </row>
    <row r="237" spans="26:26" s="18" customFormat="1" x14ac:dyDescent="0.2">
      <c r="Z237" s="164"/>
    </row>
    <row r="238" spans="26:26" s="18" customFormat="1" x14ac:dyDescent="0.2">
      <c r="Z238" s="164"/>
    </row>
    <row r="239" spans="26:26" s="18" customFormat="1" x14ac:dyDescent="0.2">
      <c r="Z239" s="164"/>
    </row>
    <row r="240" spans="26:26" s="18" customFormat="1" x14ac:dyDescent="0.2">
      <c r="Z240" s="164"/>
    </row>
    <row r="241" spans="26:26" s="18" customFormat="1" x14ac:dyDescent="0.2">
      <c r="Z241" s="164"/>
    </row>
    <row r="242" spans="26:26" s="18" customFormat="1" x14ac:dyDescent="0.2">
      <c r="Z242" s="164"/>
    </row>
    <row r="243" spans="26:26" s="18" customFormat="1" x14ac:dyDescent="0.2">
      <c r="Z243" s="164"/>
    </row>
    <row r="244" spans="26:26" s="18" customFormat="1" x14ac:dyDescent="0.2">
      <c r="Z244" s="164"/>
    </row>
    <row r="245" spans="26:26" s="18" customFormat="1" x14ac:dyDescent="0.2">
      <c r="Z245" s="164"/>
    </row>
    <row r="246" spans="26:26" s="18" customFormat="1" x14ac:dyDescent="0.2">
      <c r="Z246" s="164"/>
    </row>
    <row r="247" spans="26:26" s="18" customFormat="1" x14ac:dyDescent="0.2">
      <c r="Z247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191959</v>
      </c>
      <c r="D4" s="148">
        <f t="shared" ref="D4:K4" si="0">SUM(D5:D7)</f>
        <v>199598</v>
      </c>
      <c r="E4" s="148">
        <f t="shared" si="0"/>
        <v>194249</v>
      </c>
      <c r="F4" s="149">
        <f t="shared" si="0"/>
        <v>216641</v>
      </c>
      <c r="G4" s="148">
        <f t="shared" si="0"/>
        <v>221204</v>
      </c>
      <c r="H4" s="150">
        <f t="shared" si="0"/>
        <v>218838</v>
      </c>
      <c r="I4" s="148">
        <f t="shared" si="0"/>
        <v>223253</v>
      </c>
      <c r="J4" s="148">
        <f t="shared" si="0"/>
        <v>229476.15100000001</v>
      </c>
      <c r="K4" s="148">
        <f t="shared" si="0"/>
        <v>242427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136276</v>
      </c>
      <c r="D5" s="153">
        <v>147024</v>
      </c>
      <c r="E5" s="153">
        <v>153492</v>
      </c>
      <c r="F5" s="152">
        <v>176497</v>
      </c>
      <c r="G5" s="153">
        <v>176074</v>
      </c>
      <c r="H5" s="154">
        <v>174316</v>
      </c>
      <c r="I5" s="153">
        <v>178869</v>
      </c>
      <c r="J5" s="153">
        <v>192167.19500000001</v>
      </c>
      <c r="K5" s="154">
        <v>205104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55655</v>
      </c>
      <c r="D6" s="157">
        <v>52498</v>
      </c>
      <c r="E6" s="157">
        <v>40742</v>
      </c>
      <c r="F6" s="156">
        <v>40144</v>
      </c>
      <c r="G6" s="157">
        <v>45130</v>
      </c>
      <c r="H6" s="158">
        <v>44512</v>
      </c>
      <c r="I6" s="157">
        <v>44384</v>
      </c>
      <c r="J6" s="157">
        <v>37308.956000000006</v>
      </c>
      <c r="K6" s="158">
        <v>37323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28</v>
      </c>
      <c r="D7" s="160">
        <v>76</v>
      </c>
      <c r="E7" s="160">
        <v>15</v>
      </c>
      <c r="F7" s="159">
        <v>0</v>
      </c>
      <c r="G7" s="160">
        <v>0</v>
      </c>
      <c r="H7" s="161">
        <v>10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2175</v>
      </c>
      <c r="D8" s="148">
        <f t="shared" ref="D8:K8" si="1">SUM(D9:D15)</f>
        <v>2557</v>
      </c>
      <c r="E8" s="148">
        <f t="shared" si="1"/>
        <v>1359</v>
      </c>
      <c r="F8" s="149">
        <f t="shared" si="1"/>
        <v>2444</v>
      </c>
      <c r="G8" s="148">
        <f t="shared" si="1"/>
        <v>2244</v>
      </c>
      <c r="H8" s="150">
        <f t="shared" si="1"/>
        <v>2178</v>
      </c>
      <c r="I8" s="148">
        <f t="shared" si="1"/>
        <v>3552</v>
      </c>
      <c r="J8" s="148">
        <f t="shared" si="1"/>
        <v>2444</v>
      </c>
      <c r="K8" s="148">
        <f t="shared" si="1"/>
        <v>2574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3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2175</v>
      </c>
      <c r="D15" s="160">
        <v>2554</v>
      </c>
      <c r="E15" s="160">
        <v>1359</v>
      </c>
      <c r="F15" s="159">
        <v>2444</v>
      </c>
      <c r="G15" s="160">
        <v>2244</v>
      </c>
      <c r="H15" s="161">
        <v>2178</v>
      </c>
      <c r="I15" s="160">
        <v>3552</v>
      </c>
      <c r="J15" s="160">
        <v>2444</v>
      </c>
      <c r="K15" s="161">
        <v>2574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1922</v>
      </c>
      <c r="D16" s="148">
        <f t="shared" ref="D16:K16" si="2">SUM(D17:D23)</f>
        <v>3817</v>
      </c>
      <c r="E16" s="148">
        <f t="shared" si="2"/>
        <v>8076</v>
      </c>
      <c r="F16" s="149">
        <f t="shared" si="2"/>
        <v>1008</v>
      </c>
      <c r="G16" s="148">
        <f t="shared" si="2"/>
        <v>3124</v>
      </c>
      <c r="H16" s="150">
        <f t="shared" si="2"/>
        <v>2994</v>
      </c>
      <c r="I16" s="148">
        <f t="shared" si="2"/>
        <v>3115</v>
      </c>
      <c r="J16" s="148">
        <f t="shared" si="2"/>
        <v>1008</v>
      </c>
      <c r="K16" s="148">
        <f t="shared" si="2"/>
        <v>1061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12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1922</v>
      </c>
      <c r="D18" s="157">
        <v>3479</v>
      </c>
      <c r="E18" s="157">
        <v>8076</v>
      </c>
      <c r="F18" s="156">
        <v>1008</v>
      </c>
      <c r="G18" s="157">
        <v>3124</v>
      </c>
      <c r="H18" s="158">
        <v>2994</v>
      </c>
      <c r="I18" s="157">
        <v>3115</v>
      </c>
      <c r="J18" s="157">
        <v>1008</v>
      </c>
      <c r="K18" s="158">
        <v>1061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326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42</v>
      </c>
      <c r="D24" s="148">
        <v>0</v>
      </c>
      <c r="E24" s="148">
        <v>34</v>
      </c>
      <c r="F24" s="149">
        <v>0</v>
      </c>
      <c r="G24" s="148">
        <v>0</v>
      </c>
      <c r="H24" s="150">
        <v>33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196098</v>
      </c>
      <c r="D26" s="103">
        <f t="shared" ref="D26:K26" si="3">+D4+D8+D16+D24</f>
        <v>205972</v>
      </c>
      <c r="E26" s="103">
        <f t="shared" si="3"/>
        <v>203718</v>
      </c>
      <c r="F26" s="104">
        <f t="shared" si="3"/>
        <v>220093</v>
      </c>
      <c r="G26" s="103">
        <f t="shared" si="3"/>
        <v>226572</v>
      </c>
      <c r="H26" s="105">
        <f t="shared" si="3"/>
        <v>224043</v>
      </c>
      <c r="I26" s="103">
        <f t="shared" si="3"/>
        <v>229920</v>
      </c>
      <c r="J26" s="103">
        <f t="shared" si="3"/>
        <v>232928.15100000001</v>
      </c>
      <c r="K26" s="103">
        <f t="shared" si="3"/>
        <v>246062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4"/>
    <col min="27" max="16384" width="9.140625" style="108"/>
  </cols>
  <sheetData>
    <row r="1" spans="1:27" s="6" customFormat="1" ht="15.75" customHeight="1" x14ac:dyDescent="0.2">
      <c r="A1" s="1" t="s">
        <v>164</v>
      </c>
      <c r="B1" s="2"/>
      <c r="C1" s="4"/>
      <c r="D1" s="4"/>
      <c r="E1" s="4"/>
      <c r="F1" s="4"/>
      <c r="G1" s="4"/>
      <c r="H1" s="4"/>
      <c r="I1" s="4"/>
      <c r="J1" s="4"/>
      <c r="K1" s="4"/>
      <c r="Z1" s="16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5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6" t="s">
        <v>117</v>
      </c>
    </row>
    <row r="4" spans="1:27" s="18" customFormat="1" ht="12.75" customHeight="1" x14ac:dyDescent="0.2">
      <c r="A4" s="70"/>
      <c r="B4" s="168" t="s">
        <v>148</v>
      </c>
      <c r="C4" s="157">
        <v>891</v>
      </c>
      <c r="D4" s="157">
        <v>1505</v>
      </c>
      <c r="E4" s="157">
        <v>8853</v>
      </c>
      <c r="F4" s="152">
        <v>17870</v>
      </c>
      <c r="G4" s="153">
        <v>17467</v>
      </c>
      <c r="H4" s="154">
        <v>16521</v>
      </c>
      <c r="I4" s="157">
        <v>16804</v>
      </c>
      <c r="J4" s="157">
        <v>17994.172000000002</v>
      </c>
      <c r="K4" s="157">
        <v>18948</v>
      </c>
      <c r="Z4" s="165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8" t="s">
        <v>149</v>
      </c>
      <c r="C5" s="157">
        <v>52143</v>
      </c>
      <c r="D5" s="157">
        <v>57695</v>
      </c>
      <c r="E5" s="157">
        <v>62452</v>
      </c>
      <c r="F5" s="156">
        <v>68859</v>
      </c>
      <c r="G5" s="157">
        <v>69107</v>
      </c>
      <c r="H5" s="158">
        <v>70274</v>
      </c>
      <c r="I5" s="157">
        <v>71576</v>
      </c>
      <c r="J5" s="157">
        <v>71985</v>
      </c>
      <c r="K5" s="157">
        <v>75820</v>
      </c>
      <c r="Z5" s="165">
        <f t="shared" si="0"/>
        <v>1</v>
      </c>
      <c r="AA5" s="41">
        <v>4</v>
      </c>
    </row>
    <row r="6" spans="1:27" s="18" customFormat="1" ht="12.75" customHeight="1" x14ac:dyDescent="0.2">
      <c r="A6" s="70"/>
      <c r="B6" s="168" t="s">
        <v>150</v>
      </c>
      <c r="C6" s="157">
        <v>60095</v>
      </c>
      <c r="D6" s="157">
        <v>59427</v>
      </c>
      <c r="E6" s="157">
        <v>63543</v>
      </c>
      <c r="F6" s="156">
        <v>62970</v>
      </c>
      <c r="G6" s="157">
        <v>62677</v>
      </c>
      <c r="H6" s="158">
        <v>63142</v>
      </c>
      <c r="I6" s="157">
        <v>62032</v>
      </c>
      <c r="J6" s="157">
        <v>64576</v>
      </c>
      <c r="K6" s="157">
        <v>67958</v>
      </c>
      <c r="Z6" s="165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8" t="s">
        <v>151</v>
      </c>
      <c r="C7" s="157">
        <v>5064</v>
      </c>
      <c r="D7" s="157">
        <v>20875</v>
      </c>
      <c r="E7" s="157">
        <v>15711</v>
      </c>
      <c r="F7" s="156">
        <v>20133</v>
      </c>
      <c r="G7" s="157">
        <v>19513</v>
      </c>
      <c r="H7" s="158">
        <v>17971</v>
      </c>
      <c r="I7" s="157">
        <v>20442</v>
      </c>
      <c r="J7" s="157">
        <v>20055.766000000003</v>
      </c>
      <c r="K7" s="157">
        <v>21118</v>
      </c>
      <c r="Z7" s="165">
        <f t="shared" si="0"/>
        <v>1</v>
      </c>
      <c r="AA7" s="41">
        <v>1</v>
      </c>
    </row>
    <row r="8" spans="1:27" s="18" customFormat="1" ht="12.75" customHeight="1" x14ac:dyDescent="0.2">
      <c r="A8" s="70"/>
      <c r="B8" s="168" t="s">
        <v>152</v>
      </c>
      <c r="C8" s="157">
        <v>4091</v>
      </c>
      <c r="D8" s="157">
        <v>3781</v>
      </c>
      <c r="E8" s="157">
        <v>3441</v>
      </c>
      <c r="F8" s="156">
        <v>4008</v>
      </c>
      <c r="G8" s="157">
        <v>3917</v>
      </c>
      <c r="H8" s="158">
        <v>3928</v>
      </c>
      <c r="I8" s="157">
        <v>4136</v>
      </c>
      <c r="J8" s="157">
        <v>4197.7060000000001</v>
      </c>
      <c r="K8" s="157">
        <v>4420</v>
      </c>
      <c r="Z8" s="165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68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5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8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5">
        <f t="shared" si="0"/>
        <v>0</v>
      </c>
    </row>
    <row r="11" spans="1:27" s="18" customFormat="1" ht="12.75" hidden="1" customHeight="1" x14ac:dyDescent="0.2">
      <c r="A11" s="70"/>
      <c r="B11" s="168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5">
        <f t="shared" si="0"/>
        <v>0</v>
      </c>
    </row>
    <row r="12" spans="1:27" s="18" customFormat="1" ht="12.75" hidden="1" customHeight="1" x14ac:dyDescent="0.2">
      <c r="A12" s="70"/>
      <c r="B12" s="168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5">
        <f t="shared" si="0"/>
        <v>0</v>
      </c>
    </row>
    <row r="13" spans="1:27" s="18" customFormat="1" ht="12.75" hidden="1" customHeight="1" x14ac:dyDescent="0.2">
      <c r="A13" s="70"/>
      <c r="B13" s="168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5">
        <f t="shared" si="0"/>
        <v>0</v>
      </c>
    </row>
    <row r="14" spans="1:27" s="18" customFormat="1" ht="12.75" hidden="1" customHeight="1" x14ac:dyDescent="0.2">
      <c r="A14" s="70"/>
      <c r="B14" s="168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5">
        <f t="shared" si="0"/>
        <v>0</v>
      </c>
    </row>
    <row r="15" spans="1:27" s="18" customFormat="1" ht="12.75" hidden="1" customHeight="1" x14ac:dyDescent="0.2">
      <c r="A15" s="70"/>
      <c r="B15" s="168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5">
        <f t="shared" si="0"/>
        <v>0</v>
      </c>
    </row>
    <row r="16" spans="1:27" s="18" customFormat="1" ht="12.75" hidden="1" customHeight="1" x14ac:dyDescent="0.25">
      <c r="A16" s="64"/>
      <c r="B16" s="168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5">
        <f t="shared" si="0"/>
        <v>0</v>
      </c>
    </row>
    <row r="17" spans="1:26" s="18" customFormat="1" ht="12.75" hidden="1" customHeight="1" x14ac:dyDescent="0.25">
      <c r="A17" s="64"/>
      <c r="B17" s="168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5">
        <f t="shared" si="0"/>
        <v>0</v>
      </c>
    </row>
    <row r="18" spans="1:26" s="18" customFormat="1" ht="12.75" hidden="1" customHeight="1" x14ac:dyDescent="0.2">
      <c r="A18" s="70"/>
      <c r="B18" s="168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5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122284</v>
      </c>
      <c r="D19" s="103">
        <f t="shared" ref="D19:K19" si="1">SUM(D4:D18)</f>
        <v>143283</v>
      </c>
      <c r="E19" s="103">
        <f t="shared" si="1"/>
        <v>154000</v>
      </c>
      <c r="F19" s="104">
        <f t="shared" si="1"/>
        <v>173840</v>
      </c>
      <c r="G19" s="103">
        <f t="shared" si="1"/>
        <v>172681</v>
      </c>
      <c r="H19" s="105">
        <f t="shared" si="1"/>
        <v>171836</v>
      </c>
      <c r="I19" s="103">
        <f t="shared" si="1"/>
        <v>174990</v>
      </c>
      <c r="J19" s="103">
        <f t="shared" si="1"/>
        <v>178808.64400000003</v>
      </c>
      <c r="K19" s="103">
        <f t="shared" si="1"/>
        <v>188264</v>
      </c>
      <c r="Z19" s="165">
        <f t="shared" si="0"/>
        <v>1</v>
      </c>
    </row>
    <row r="20" spans="1:26" s="18" customFormat="1" hidden="1" x14ac:dyDescent="0.25">
      <c r="A20" s="169"/>
      <c r="Z20" s="165">
        <f t="shared" si="0"/>
        <v>0</v>
      </c>
    </row>
    <row r="21" spans="1:26" s="18" customFormat="1" x14ac:dyDescent="0.2">
      <c r="Z21" s="165"/>
    </row>
    <row r="22" spans="1:26" s="18" customFormat="1" x14ac:dyDescent="0.2">
      <c r="Z22" s="165"/>
    </row>
    <row r="23" spans="1:26" s="18" customFormat="1" x14ac:dyDescent="0.2">
      <c r="Z23" s="165"/>
    </row>
    <row r="24" spans="1:26" s="18" customFormat="1" x14ac:dyDescent="0.2">
      <c r="Z24" s="165"/>
    </row>
    <row r="25" spans="1:26" s="18" customFormat="1" x14ac:dyDescent="0.2">
      <c r="Z25" s="165"/>
    </row>
    <row r="26" spans="1:26" s="18" customFormat="1" x14ac:dyDescent="0.2">
      <c r="Z26" s="165"/>
    </row>
    <row r="27" spans="1:26" s="18" customFormat="1" x14ac:dyDescent="0.2">
      <c r="Z27" s="165"/>
    </row>
    <row r="28" spans="1:26" s="18" customFormat="1" x14ac:dyDescent="0.2">
      <c r="Z28" s="165"/>
    </row>
    <row r="29" spans="1:26" s="18" customFormat="1" x14ac:dyDescent="0.2">
      <c r="Z29" s="165"/>
    </row>
    <row r="30" spans="1:26" s="18" customFormat="1" x14ac:dyDescent="0.2">
      <c r="Z30" s="165"/>
    </row>
    <row r="31" spans="1:26" s="18" customFormat="1" x14ac:dyDescent="0.2">
      <c r="Z31" s="165"/>
    </row>
    <row r="32" spans="1:26" s="18" customFormat="1" x14ac:dyDescent="0.2">
      <c r="Z32" s="165"/>
    </row>
    <row r="33" spans="26:26" s="18" customFormat="1" x14ac:dyDescent="0.2">
      <c r="Z33" s="165"/>
    </row>
    <row r="34" spans="26:26" s="18" customFormat="1" x14ac:dyDescent="0.2">
      <c r="Z34" s="165"/>
    </row>
    <row r="35" spans="26:26" s="18" customFormat="1" x14ac:dyDescent="0.2">
      <c r="Z35" s="165"/>
    </row>
    <row r="36" spans="26:26" s="18" customFormat="1" x14ac:dyDescent="0.2">
      <c r="Z36" s="165"/>
    </row>
    <row r="37" spans="26:26" s="18" customFormat="1" x14ac:dyDescent="0.2">
      <c r="Z37" s="165"/>
    </row>
    <row r="38" spans="26:26" s="18" customFormat="1" x14ac:dyDescent="0.2">
      <c r="Z38" s="165"/>
    </row>
    <row r="39" spans="26:26" s="18" customFormat="1" x14ac:dyDescent="0.2">
      <c r="Z39" s="165"/>
    </row>
    <row r="40" spans="26:26" s="18" customFormat="1" x14ac:dyDescent="0.2">
      <c r="Z40" s="165"/>
    </row>
    <row r="41" spans="26:26" s="18" customFormat="1" x14ac:dyDescent="0.2">
      <c r="Z41" s="165"/>
    </row>
    <row r="42" spans="26:26" s="18" customFormat="1" x14ac:dyDescent="0.2">
      <c r="Z42" s="165"/>
    </row>
    <row r="43" spans="26:26" s="18" customFormat="1" x14ac:dyDescent="0.2">
      <c r="Z43" s="165"/>
    </row>
    <row r="44" spans="26:26" s="18" customFormat="1" x14ac:dyDescent="0.2">
      <c r="Z44" s="165"/>
    </row>
    <row r="45" spans="26:26" s="18" customFormat="1" x14ac:dyDescent="0.2">
      <c r="Z45" s="165"/>
    </row>
    <row r="46" spans="26:26" s="18" customFormat="1" x14ac:dyDescent="0.2">
      <c r="Z46" s="165"/>
    </row>
    <row r="47" spans="26:26" s="18" customFormat="1" x14ac:dyDescent="0.2">
      <c r="Z47" s="165"/>
    </row>
    <row r="48" spans="26:26" s="18" customFormat="1" x14ac:dyDescent="0.2">
      <c r="Z48" s="165"/>
    </row>
    <row r="49" spans="26:26" s="18" customFormat="1" x14ac:dyDescent="0.2">
      <c r="Z49" s="165"/>
    </row>
    <row r="50" spans="26:26" s="18" customFormat="1" x14ac:dyDescent="0.2">
      <c r="Z50" s="165"/>
    </row>
    <row r="51" spans="26:26" s="18" customFormat="1" x14ac:dyDescent="0.2">
      <c r="Z51" s="165"/>
    </row>
    <row r="52" spans="26:26" s="18" customFormat="1" x14ac:dyDescent="0.2">
      <c r="Z52" s="165"/>
    </row>
    <row r="53" spans="26:26" s="18" customFormat="1" x14ac:dyDescent="0.2">
      <c r="Z53" s="165"/>
    </row>
    <row r="54" spans="26:26" s="18" customFormat="1" x14ac:dyDescent="0.2">
      <c r="Z54" s="165"/>
    </row>
    <row r="55" spans="26:26" s="18" customFormat="1" x14ac:dyDescent="0.2">
      <c r="Z55" s="165"/>
    </row>
    <row r="56" spans="26:26" s="18" customFormat="1" x14ac:dyDescent="0.2">
      <c r="Z56" s="165"/>
    </row>
    <row r="57" spans="26:26" s="18" customFormat="1" x14ac:dyDescent="0.2">
      <c r="Z57" s="165"/>
    </row>
    <row r="58" spans="26:26" s="18" customFormat="1" x14ac:dyDescent="0.2">
      <c r="Z58" s="165"/>
    </row>
    <row r="59" spans="26:26" s="18" customFormat="1" x14ac:dyDescent="0.2">
      <c r="Z59" s="165"/>
    </row>
    <row r="60" spans="26:26" s="18" customFormat="1" x14ac:dyDescent="0.2">
      <c r="Z60" s="165"/>
    </row>
    <row r="61" spans="26:26" s="18" customFormat="1" x14ac:dyDescent="0.2">
      <c r="Z61" s="165"/>
    </row>
    <row r="62" spans="26:26" s="18" customFormat="1" x14ac:dyDescent="0.2">
      <c r="Z62" s="165"/>
    </row>
    <row r="63" spans="26:26" s="18" customFormat="1" x14ac:dyDescent="0.2">
      <c r="Z63" s="165"/>
    </row>
    <row r="64" spans="26:26" s="18" customFormat="1" x14ac:dyDescent="0.2">
      <c r="Z64" s="165"/>
    </row>
    <row r="65" spans="26:26" s="18" customFormat="1" x14ac:dyDescent="0.2">
      <c r="Z65" s="165"/>
    </row>
    <row r="66" spans="26:26" s="18" customFormat="1" x14ac:dyDescent="0.2">
      <c r="Z66" s="165"/>
    </row>
    <row r="67" spans="26:26" s="18" customFormat="1" x14ac:dyDescent="0.2">
      <c r="Z67" s="165"/>
    </row>
    <row r="68" spans="26:26" s="18" customFormat="1" x14ac:dyDescent="0.2">
      <c r="Z68" s="165"/>
    </row>
    <row r="69" spans="26:26" s="18" customFormat="1" x14ac:dyDescent="0.2">
      <c r="Z69" s="165"/>
    </row>
    <row r="70" spans="26:26" s="18" customFormat="1" x14ac:dyDescent="0.2">
      <c r="Z70" s="165"/>
    </row>
    <row r="71" spans="26:26" s="18" customFormat="1" x14ac:dyDescent="0.2">
      <c r="Z71" s="165"/>
    </row>
    <row r="72" spans="26:26" s="18" customFormat="1" x14ac:dyDescent="0.2">
      <c r="Z72" s="165"/>
    </row>
    <row r="73" spans="26:26" s="18" customFormat="1" x14ac:dyDescent="0.2">
      <c r="Z73" s="165"/>
    </row>
    <row r="74" spans="26:26" s="18" customFormat="1" x14ac:dyDescent="0.2">
      <c r="Z74" s="165"/>
    </row>
    <row r="75" spans="26:26" s="18" customFormat="1" x14ac:dyDescent="0.2">
      <c r="Z75" s="165"/>
    </row>
    <row r="76" spans="26:26" s="18" customFormat="1" x14ac:dyDescent="0.2">
      <c r="Z76" s="165"/>
    </row>
    <row r="77" spans="26:26" s="18" customFormat="1" x14ac:dyDescent="0.2">
      <c r="Z77" s="165"/>
    </row>
    <row r="78" spans="26:26" s="18" customFormat="1" x14ac:dyDescent="0.2">
      <c r="Z78" s="165"/>
    </row>
    <row r="79" spans="26:26" s="18" customFormat="1" x14ac:dyDescent="0.2">
      <c r="Z79" s="165"/>
    </row>
    <row r="80" spans="26:26" s="18" customFormat="1" x14ac:dyDescent="0.2">
      <c r="Z80" s="165"/>
    </row>
    <row r="81" spans="26:26" s="18" customFormat="1" x14ac:dyDescent="0.2">
      <c r="Z81" s="165"/>
    </row>
    <row r="82" spans="26:26" s="18" customFormat="1" x14ac:dyDescent="0.2">
      <c r="Z82" s="165"/>
    </row>
    <row r="83" spans="26:26" s="18" customFormat="1" x14ac:dyDescent="0.2">
      <c r="Z83" s="165"/>
    </row>
    <row r="84" spans="26:26" s="18" customFormat="1" x14ac:dyDescent="0.2">
      <c r="Z84" s="165"/>
    </row>
    <row r="85" spans="26:26" s="18" customFormat="1" x14ac:dyDescent="0.2">
      <c r="Z85" s="165"/>
    </row>
    <row r="86" spans="26:26" s="18" customFormat="1" x14ac:dyDescent="0.2">
      <c r="Z86" s="165"/>
    </row>
    <row r="87" spans="26:26" s="18" customFormat="1" x14ac:dyDescent="0.2">
      <c r="Z87" s="165"/>
    </row>
    <row r="88" spans="26:26" s="18" customFormat="1" x14ac:dyDescent="0.2">
      <c r="Z88" s="165"/>
    </row>
    <row r="89" spans="26:26" s="18" customFormat="1" x14ac:dyDescent="0.2">
      <c r="Z89" s="165"/>
    </row>
    <row r="90" spans="26:26" s="18" customFormat="1" x14ac:dyDescent="0.2">
      <c r="Z90" s="165"/>
    </row>
    <row r="91" spans="26:26" s="18" customFormat="1" x14ac:dyDescent="0.2">
      <c r="Z91" s="165"/>
    </row>
    <row r="92" spans="26:26" s="18" customFormat="1" x14ac:dyDescent="0.2">
      <c r="Z92" s="165"/>
    </row>
    <row r="93" spans="26:26" s="18" customFormat="1" x14ac:dyDescent="0.2">
      <c r="Z93" s="165"/>
    </row>
    <row r="94" spans="26:26" s="18" customFormat="1" x14ac:dyDescent="0.2">
      <c r="Z94" s="165"/>
    </row>
    <row r="95" spans="26:26" s="18" customFormat="1" x14ac:dyDescent="0.2">
      <c r="Z95" s="165"/>
    </row>
    <row r="96" spans="26:26" s="18" customFormat="1" x14ac:dyDescent="0.2">
      <c r="Z96" s="165"/>
    </row>
    <row r="97" spans="26:26" s="18" customFormat="1" x14ac:dyDescent="0.2">
      <c r="Z97" s="165"/>
    </row>
    <row r="98" spans="26:26" s="18" customFormat="1" x14ac:dyDescent="0.2">
      <c r="Z98" s="165"/>
    </row>
    <row r="99" spans="26:26" s="18" customFormat="1" x14ac:dyDescent="0.2">
      <c r="Z99" s="165"/>
    </row>
    <row r="100" spans="26:26" s="18" customFormat="1" x14ac:dyDescent="0.2">
      <c r="Z100" s="165"/>
    </row>
    <row r="101" spans="26:26" s="18" customFormat="1" x14ac:dyDescent="0.2">
      <c r="Z101" s="165"/>
    </row>
    <row r="102" spans="26:26" s="18" customFormat="1" x14ac:dyDescent="0.2">
      <c r="Z102" s="165"/>
    </row>
    <row r="103" spans="26:26" s="18" customFormat="1" x14ac:dyDescent="0.2">
      <c r="Z103" s="165"/>
    </row>
    <row r="104" spans="26:26" s="18" customFormat="1" x14ac:dyDescent="0.2">
      <c r="Z104" s="165"/>
    </row>
    <row r="105" spans="26:26" s="18" customFormat="1" x14ac:dyDescent="0.2">
      <c r="Z105" s="165"/>
    </row>
    <row r="106" spans="26:26" s="18" customFormat="1" x14ac:dyDescent="0.2">
      <c r="Z106" s="165"/>
    </row>
    <row r="107" spans="26:26" s="18" customFormat="1" x14ac:dyDescent="0.2">
      <c r="Z107" s="165"/>
    </row>
    <row r="108" spans="26:26" s="18" customFormat="1" x14ac:dyDescent="0.2">
      <c r="Z108" s="165"/>
    </row>
    <row r="109" spans="26:26" s="18" customFormat="1" x14ac:dyDescent="0.2">
      <c r="Z109" s="165"/>
    </row>
    <row r="110" spans="26:26" s="18" customFormat="1" x14ac:dyDescent="0.2">
      <c r="Z110" s="165"/>
    </row>
    <row r="111" spans="26:26" s="18" customFormat="1" x14ac:dyDescent="0.2">
      <c r="Z111" s="165"/>
    </row>
    <row r="112" spans="26:26" s="18" customFormat="1" x14ac:dyDescent="0.2">
      <c r="Z112" s="165"/>
    </row>
    <row r="113" spans="26:26" s="18" customFormat="1" x14ac:dyDescent="0.2">
      <c r="Z113" s="165"/>
    </row>
    <row r="114" spans="26:26" s="18" customFormat="1" x14ac:dyDescent="0.2">
      <c r="Z114" s="165"/>
    </row>
    <row r="115" spans="26:26" s="18" customFormat="1" x14ac:dyDescent="0.2">
      <c r="Z115" s="165"/>
    </row>
    <row r="116" spans="26:26" s="18" customFormat="1" x14ac:dyDescent="0.2">
      <c r="Z116" s="165"/>
    </row>
    <row r="117" spans="26:26" s="18" customFormat="1" x14ac:dyDescent="0.2">
      <c r="Z117" s="165"/>
    </row>
    <row r="118" spans="26:26" s="18" customFormat="1" x14ac:dyDescent="0.2">
      <c r="Z118" s="165"/>
    </row>
    <row r="119" spans="26:26" s="18" customFormat="1" x14ac:dyDescent="0.2">
      <c r="Z119" s="165"/>
    </row>
    <row r="120" spans="26:26" s="18" customFormat="1" x14ac:dyDescent="0.2">
      <c r="Z120" s="165"/>
    </row>
    <row r="121" spans="26:26" s="18" customFormat="1" x14ac:dyDescent="0.2">
      <c r="Z121" s="165"/>
    </row>
    <row r="122" spans="26:26" s="18" customFormat="1" x14ac:dyDescent="0.2">
      <c r="Z122" s="165"/>
    </row>
    <row r="123" spans="26:26" s="18" customFormat="1" x14ac:dyDescent="0.2">
      <c r="Z123" s="165"/>
    </row>
    <row r="124" spans="26:26" s="18" customFormat="1" x14ac:dyDescent="0.2">
      <c r="Z124" s="165"/>
    </row>
    <row r="125" spans="26:26" s="18" customFormat="1" x14ac:dyDescent="0.2">
      <c r="Z125" s="165"/>
    </row>
    <row r="126" spans="26:26" s="18" customFormat="1" x14ac:dyDescent="0.2">
      <c r="Z126" s="165"/>
    </row>
    <row r="127" spans="26:26" s="18" customFormat="1" x14ac:dyDescent="0.2">
      <c r="Z127" s="165"/>
    </row>
    <row r="128" spans="26:26" s="18" customFormat="1" x14ac:dyDescent="0.2">
      <c r="Z128" s="165"/>
    </row>
    <row r="129" spans="26:26" s="18" customFormat="1" x14ac:dyDescent="0.2">
      <c r="Z129" s="165"/>
    </row>
    <row r="130" spans="26:26" s="18" customFormat="1" x14ac:dyDescent="0.2">
      <c r="Z130" s="165"/>
    </row>
    <row r="131" spans="26:26" s="18" customFormat="1" x14ac:dyDescent="0.2">
      <c r="Z131" s="165"/>
    </row>
    <row r="132" spans="26:26" s="18" customFormat="1" x14ac:dyDescent="0.2">
      <c r="Z132" s="165"/>
    </row>
    <row r="133" spans="26:26" s="18" customFormat="1" x14ac:dyDescent="0.2">
      <c r="Z133" s="165"/>
    </row>
    <row r="134" spans="26:26" s="18" customFormat="1" x14ac:dyDescent="0.2">
      <c r="Z134" s="165"/>
    </row>
    <row r="135" spans="26:26" s="18" customFormat="1" x14ac:dyDescent="0.2">
      <c r="Z135" s="165"/>
    </row>
    <row r="136" spans="26:26" s="18" customFormat="1" x14ac:dyDescent="0.2">
      <c r="Z136" s="165"/>
    </row>
    <row r="137" spans="26:26" s="18" customFormat="1" x14ac:dyDescent="0.2">
      <c r="Z137" s="165"/>
    </row>
    <row r="138" spans="26:26" s="18" customFormat="1" x14ac:dyDescent="0.2">
      <c r="Z138" s="165"/>
    </row>
    <row r="139" spans="26:26" s="18" customFormat="1" x14ac:dyDescent="0.2">
      <c r="Z139" s="165"/>
    </row>
    <row r="140" spans="26:26" s="18" customFormat="1" x14ac:dyDescent="0.2">
      <c r="Z140" s="165"/>
    </row>
    <row r="141" spans="26:26" s="18" customFormat="1" x14ac:dyDescent="0.2">
      <c r="Z141" s="165"/>
    </row>
    <row r="142" spans="26:26" s="18" customFormat="1" x14ac:dyDescent="0.2">
      <c r="Z142" s="165"/>
    </row>
    <row r="143" spans="26:26" s="18" customFormat="1" x14ac:dyDescent="0.2">
      <c r="Z143" s="165"/>
    </row>
    <row r="144" spans="26:26" s="18" customFormat="1" x14ac:dyDescent="0.2">
      <c r="Z144" s="165"/>
    </row>
    <row r="145" spans="26:26" s="18" customFormat="1" x14ac:dyDescent="0.2">
      <c r="Z145" s="165"/>
    </row>
    <row r="146" spans="26:26" s="18" customFormat="1" x14ac:dyDescent="0.2">
      <c r="Z146" s="165"/>
    </row>
    <row r="147" spans="26:26" s="18" customFormat="1" x14ac:dyDescent="0.2">
      <c r="Z147" s="165"/>
    </row>
    <row r="148" spans="26:26" s="18" customFormat="1" x14ac:dyDescent="0.2">
      <c r="Z148" s="165"/>
    </row>
    <row r="149" spans="26:26" s="18" customFormat="1" x14ac:dyDescent="0.2">
      <c r="Z149" s="165"/>
    </row>
    <row r="150" spans="26:26" s="18" customFormat="1" x14ac:dyDescent="0.2">
      <c r="Z150" s="165"/>
    </row>
    <row r="151" spans="26:26" s="18" customFormat="1" x14ac:dyDescent="0.2">
      <c r="Z151" s="165"/>
    </row>
    <row r="152" spans="26:26" s="18" customFormat="1" x14ac:dyDescent="0.2">
      <c r="Z152" s="165"/>
    </row>
    <row r="153" spans="26:26" s="18" customFormat="1" x14ac:dyDescent="0.2">
      <c r="Z153" s="165"/>
    </row>
    <row r="154" spans="26:26" s="18" customFormat="1" x14ac:dyDescent="0.2">
      <c r="Z154" s="165"/>
    </row>
    <row r="155" spans="26:26" s="18" customFormat="1" x14ac:dyDescent="0.2">
      <c r="Z155" s="165"/>
    </row>
    <row r="156" spans="26:26" s="18" customFormat="1" x14ac:dyDescent="0.2">
      <c r="Z156" s="165"/>
    </row>
    <row r="157" spans="26:26" s="18" customFormat="1" x14ac:dyDescent="0.2">
      <c r="Z157" s="165"/>
    </row>
    <row r="158" spans="26:26" s="18" customFormat="1" x14ac:dyDescent="0.2">
      <c r="Z158" s="165"/>
    </row>
    <row r="159" spans="26:26" s="18" customFormat="1" x14ac:dyDescent="0.2">
      <c r="Z159" s="165"/>
    </row>
    <row r="160" spans="26:26" s="18" customFormat="1" x14ac:dyDescent="0.2">
      <c r="Z160" s="165"/>
    </row>
    <row r="161" spans="26:26" s="18" customFormat="1" x14ac:dyDescent="0.2">
      <c r="Z161" s="165"/>
    </row>
    <row r="162" spans="26:26" s="18" customFormat="1" x14ac:dyDescent="0.2">
      <c r="Z162" s="165"/>
    </row>
    <row r="163" spans="26:26" s="18" customFormat="1" x14ac:dyDescent="0.2">
      <c r="Z163" s="165"/>
    </row>
    <row r="164" spans="26:26" s="18" customFormat="1" x14ac:dyDescent="0.2">
      <c r="Z164" s="165"/>
    </row>
    <row r="165" spans="26:26" s="18" customFormat="1" x14ac:dyDescent="0.2">
      <c r="Z165" s="165"/>
    </row>
    <row r="166" spans="26:26" s="18" customFormat="1" x14ac:dyDescent="0.2">
      <c r="Z166" s="165"/>
    </row>
    <row r="167" spans="26:26" s="18" customFormat="1" x14ac:dyDescent="0.2">
      <c r="Z167" s="165"/>
    </row>
    <row r="168" spans="26:26" s="18" customFormat="1" x14ac:dyDescent="0.2">
      <c r="Z168" s="165"/>
    </row>
    <row r="169" spans="26:26" s="18" customFormat="1" x14ac:dyDescent="0.2">
      <c r="Z169" s="165"/>
    </row>
    <row r="170" spans="26:26" s="18" customFormat="1" x14ac:dyDescent="0.2">
      <c r="Z170" s="165"/>
    </row>
    <row r="171" spans="26:26" s="18" customFormat="1" x14ac:dyDescent="0.2">
      <c r="Z171" s="165"/>
    </row>
    <row r="172" spans="26:26" s="18" customFormat="1" x14ac:dyDescent="0.2">
      <c r="Z172" s="165"/>
    </row>
    <row r="173" spans="26:26" s="18" customFormat="1" x14ac:dyDescent="0.2">
      <c r="Z173" s="165"/>
    </row>
    <row r="174" spans="26:26" s="18" customFormat="1" x14ac:dyDescent="0.2">
      <c r="Z174" s="165"/>
    </row>
    <row r="175" spans="26:26" s="18" customFormat="1" x14ac:dyDescent="0.2">
      <c r="Z175" s="165"/>
    </row>
    <row r="176" spans="26:26" s="18" customFormat="1" x14ac:dyDescent="0.2">
      <c r="Z176" s="165"/>
    </row>
    <row r="177" spans="26:26" s="18" customFormat="1" x14ac:dyDescent="0.2">
      <c r="Z177" s="165"/>
    </row>
    <row r="178" spans="26:26" s="18" customFormat="1" x14ac:dyDescent="0.2">
      <c r="Z178" s="165"/>
    </row>
    <row r="179" spans="26:26" s="18" customFormat="1" x14ac:dyDescent="0.2">
      <c r="Z179" s="165"/>
    </row>
    <row r="180" spans="26:26" s="18" customFormat="1" x14ac:dyDescent="0.2">
      <c r="Z180" s="165"/>
    </row>
    <row r="181" spans="26:26" s="18" customFormat="1" x14ac:dyDescent="0.2">
      <c r="Z181" s="165"/>
    </row>
    <row r="182" spans="26:26" s="18" customFormat="1" x14ac:dyDescent="0.2">
      <c r="Z182" s="165"/>
    </row>
    <row r="183" spans="26:26" s="18" customFormat="1" x14ac:dyDescent="0.2">
      <c r="Z183" s="165"/>
    </row>
    <row r="184" spans="26:26" s="18" customFormat="1" x14ac:dyDescent="0.2">
      <c r="Z184" s="165"/>
    </row>
    <row r="185" spans="26:26" s="18" customFormat="1" x14ac:dyDescent="0.2">
      <c r="Z185" s="165"/>
    </row>
    <row r="186" spans="26:26" s="18" customFormat="1" x14ac:dyDescent="0.2">
      <c r="Z186" s="165"/>
    </row>
    <row r="187" spans="26:26" s="18" customFormat="1" x14ac:dyDescent="0.2">
      <c r="Z187" s="165"/>
    </row>
    <row r="188" spans="26:26" s="18" customFormat="1" x14ac:dyDescent="0.2">
      <c r="Z188" s="165"/>
    </row>
    <row r="189" spans="26:26" s="18" customFormat="1" x14ac:dyDescent="0.2">
      <c r="Z189" s="165"/>
    </row>
    <row r="190" spans="26:26" s="18" customFormat="1" x14ac:dyDescent="0.2">
      <c r="Z190" s="165"/>
    </row>
    <row r="191" spans="26:26" s="18" customFormat="1" x14ac:dyDescent="0.2">
      <c r="Z191" s="165"/>
    </row>
    <row r="192" spans="26:26" s="18" customFormat="1" x14ac:dyDescent="0.2">
      <c r="Z192" s="165"/>
    </row>
    <row r="193" spans="26:26" s="18" customFormat="1" x14ac:dyDescent="0.2">
      <c r="Z193" s="165"/>
    </row>
    <row r="194" spans="26:26" s="18" customFormat="1" x14ac:dyDescent="0.2">
      <c r="Z194" s="165"/>
    </row>
    <row r="195" spans="26:26" s="18" customFormat="1" x14ac:dyDescent="0.2">
      <c r="Z195" s="165"/>
    </row>
    <row r="196" spans="26:26" s="18" customFormat="1" x14ac:dyDescent="0.2">
      <c r="Z196" s="165"/>
    </row>
    <row r="197" spans="26:26" s="18" customFormat="1" x14ac:dyDescent="0.2">
      <c r="Z197" s="165"/>
    </row>
    <row r="198" spans="26:26" s="18" customFormat="1" x14ac:dyDescent="0.2">
      <c r="Z198" s="165"/>
    </row>
    <row r="199" spans="26:26" s="18" customFormat="1" x14ac:dyDescent="0.2">
      <c r="Z199" s="165"/>
    </row>
    <row r="200" spans="26:26" s="18" customFormat="1" x14ac:dyDescent="0.2">
      <c r="Z200" s="165"/>
    </row>
    <row r="201" spans="26:26" s="18" customFormat="1" x14ac:dyDescent="0.2">
      <c r="Z201" s="165"/>
    </row>
    <row r="202" spans="26:26" s="18" customFormat="1" x14ac:dyDescent="0.2">
      <c r="Z202" s="165"/>
    </row>
    <row r="203" spans="26:26" s="18" customFormat="1" x14ac:dyDescent="0.2">
      <c r="Z203" s="165"/>
    </row>
    <row r="204" spans="26:26" s="18" customFormat="1" x14ac:dyDescent="0.2">
      <c r="Z204" s="165"/>
    </row>
    <row r="205" spans="26:26" s="18" customFormat="1" x14ac:dyDescent="0.2">
      <c r="Z205" s="165"/>
    </row>
    <row r="206" spans="26:26" s="18" customFormat="1" x14ac:dyDescent="0.2">
      <c r="Z206" s="165"/>
    </row>
    <row r="207" spans="26:26" s="18" customFormat="1" x14ac:dyDescent="0.2">
      <c r="Z207" s="165"/>
    </row>
    <row r="208" spans="26:26" s="18" customFormat="1" x14ac:dyDescent="0.2">
      <c r="Z208" s="165"/>
    </row>
    <row r="209" spans="26:26" s="18" customFormat="1" x14ac:dyDescent="0.2">
      <c r="Z209" s="165"/>
    </row>
    <row r="210" spans="26:26" s="18" customFormat="1" x14ac:dyDescent="0.2">
      <c r="Z210" s="165"/>
    </row>
    <row r="211" spans="26:26" s="18" customFormat="1" x14ac:dyDescent="0.2">
      <c r="Z211" s="165"/>
    </row>
    <row r="212" spans="26:26" s="18" customFormat="1" x14ac:dyDescent="0.2">
      <c r="Z212" s="165"/>
    </row>
    <row r="213" spans="26:26" s="18" customFormat="1" x14ac:dyDescent="0.2">
      <c r="Z213" s="165"/>
    </row>
    <row r="214" spans="26:26" s="18" customFormat="1" x14ac:dyDescent="0.2">
      <c r="Z214" s="165"/>
    </row>
    <row r="215" spans="26:26" s="18" customFormat="1" x14ac:dyDescent="0.2">
      <c r="Z215" s="165"/>
    </row>
    <row r="216" spans="26:26" s="18" customFormat="1" x14ac:dyDescent="0.2">
      <c r="Z216" s="165"/>
    </row>
    <row r="217" spans="26:26" s="18" customFormat="1" x14ac:dyDescent="0.2">
      <c r="Z217" s="165"/>
    </row>
    <row r="218" spans="26:26" s="18" customFormat="1" x14ac:dyDescent="0.2">
      <c r="Z218" s="165"/>
    </row>
    <row r="219" spans="26:26" s="18" customFormat="1" x14ac:dyDescent="0.2">
      <c r="Z219" s="165"/>
    </row>
    <row r="220" spans="26:26" s="18" customFormat="1" x14ac:dyDescent="0.2">
      <c r="Z220" s="165"/>
    </row>
    <row r="221" spans="26:26" s="18" customFormat="1" x14ac:dyDescent="0.2">
      <c r="Z221" s="165"/>
    </row>
    <row r="222" spans="26:26" s="18" customFormat="1" x14ac:dyDescent="0.2">
      <c r="Z222" s="165"/>
    </row>
    <row r="223" spans="26:26" s="18" customFormat="1" x14ac:dyDescent="0.2">
      <c r="Z223" s="165"/>
    </row>
    <row r="224" spans="26:26" s="18" customFormat="1" x14ac:dyDescent="0.2">
      <c r="Z224" s="165"/>
    </row>
    <row r="225" spans="26:26" s="18" customFormat="1" x14ac:dyDescent="0.2">
      <c r="Z225" s="165"/>
    </row>
    <row r="226" spans="26:26" s="18" customFormat="1" x14ac:dyDescent="0.2">
      <c r="Z226" s="165"/>
    </row>
    <row r="227" spans="26:26" s="18" customFormat="1" x14ac:dyDescent="0.2">
      <c r="Z227" s="165"/>
    </row>
    <row r="228" spans="26:26" s="18" customFormat="1" x14ac:dyDescent="0.2">
      <c r="Z228" s="165"/>
    </row>
    <row r="229" spans="26:26" s="18" customFormat="1" x14ac:dyDescent="0.2">
      <c r="Z229" s="165"/>
    </row>
    <row r="230" spans="26:26" s="18" customFormat="1" x14ac:dyDescent="0.2">
      <c r="Z230" s="165"/>
    </row>
    <row r="231" spans="26:26" s="18" customFormat="1" x14ac:dyDescent="0.2">
      <c r="Z231" s="164"/>
    </row>
    <row r="232" spans="26:26" s="18" customFormat="1" x14ac:dyDescent="0.2">
      <c r="Z232" s="164"/>
    </row>
    <row r="233" spans="26:26" s="18" customFormat="1" x14ac:dyDescent="0.2">
      <c r="Z233" s="164"/>
    </row>
    <row r="234" spans="26:26" s="18" customFormat="1" x14ac:dyDescent="0.2">
      <c r="Z234" s="164"/>
    </row>
    <row r="235" spans="26:26" s="18" customFormat="1" x14ac:dyDescent="0.2">
      <c r="Z235" s="164"/>
    </row>
    <row r="236" spans="26:26" s="18" customFormat="1" x14ac:dyDescent="0.2">
      <c r="Z236" s="164"/>
    </row>
    <row r="237" spans="26:26" s="18" customFormat="1" x14ac:dyDescent="0.2">
      <c r="Z237" s="164"/>
    </row>
    <row r="238" spans="26:26" s="18" customFormat="1" x14ac:dyDescent="0.2">
      <c r="Z238" s="164"/>
    </row>
    <row r="239" spans="26:26" s="18" customFormat="1" x14ac:dyDescent="0.2">
      <c r="Z239" s="164"/>
    </row>
    <row r="240" spans="26:26" s="18" customFormat="1" x14ac:dyDescent="0.2">
      <c r="Z240" s="164"/>
    </row>
    <row r="241" spans="26:26" s="18" customFormat="1" x14ac:dyDescent="0.2">
      <c r="Z241" s="164"/>
    </row>
    <row r="242" spans="26:26" s="18" customFormat="1" x14ac:dyDescent="0.2">
      <c r="Z242" s="164"/>
    </row>
    <row r="243" spans="26:26" s="18" customFormat="1" x14ac:dyDescent="0.2">
      <c r="Z243" s="164"/>
    </row>
    <row r="244" spans="26:26" s="18" customFormat="1" x14ac:dyDescent="0.2">
      <c r="Z244" s="164"/>
    </row>
    <row r="245" spans="26:26" s="18" customFormat="1" x14ac:dyDescent="0.2">
      <c r="Z245" s="164"/>
    </row>
    <row r="246" spans="26:26" s="18" customFormat="1" x14ac:dyDescent="0.2">
      <c r="Z246" s="164"/>
    </row>
    <row r="247" spans="26:26" s="18" customFormat="1" x14ac:dyDescent="0.2">
      <c r="Z247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94358</v>
      </c>
      <c r="D4" s="148">
        <f t="shared" ref="D4:K4" si="0">SUM(D5:D7)</f>
        <v>111025</v>
      </c>
      <c r="E4" s="148">
        <f t="shared" si="0"/>
        <v>115574</v>
      </c>
      <c r="F4" s="149">
        <f t="shared" si="0"/>
        <v>136492</v>
      </c>
      <c r="G4" s="148">
        <f t="shared" si="0"/>
        <v>134793</v>
      </c>
      <c r="H4" s="150">
        <f t="shared" si="0"/>
        <v>134226</v>
      </c>
      <c r="I4" s="148">
        <f t="shared" si="0"/>
        <v>139452</v>
      </c>
      <c r="J4" s="148">
        <f t="shared" si="0"/>
        <v>143960.68400000001</v>
      </c>
      <c r="K4" s="148">
        <f t="shared" si="0"/>
        <v>151568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84986</v>
      </c>
      <c r="D5" s="153">
        <v>91046</v>
      </c>
      <c r="E5" s="153">
        <v>88087</v>
      </c>
      <c r="F5" s="152">
        <v>98400</v>
      </c>
      <c r="G5" s="153">
        <v>97813</v>
      </c>
      <c r="H5" s="154">
        <v>96976</v>
      </c>
      <c r="I5" s="153">
        <v>101796</v>
      </c>
      <c r="J5" s="153">
        <v>108119.516</v>
      </c>
      <c r="K5" s="154">
        <v>114935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9372</v>
      </c>
      <c r="D6" s="157">
        <v>19979</v>
      </c>
      <c r="E6" s="157">
        <v>27486</v>
      </c>
      <c r="F6" s="156">
        <v>38092</v>
      </c>
      <c r="G6" s="157">
        <v>36980</v>
      </c>
      <c r="H6" s="158">
        <v>37250</v>
      </c>
      <c r="I6" s="157">
        <v>37656</v>
      </c>
      <c r="J6" s="157">
        <v>35841.168000000005</v>
      </c>
      <c r="K6" s="158">
        <v>36633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1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26174</v>
      </c>
      <c r="D8" s="148">
        <f t="shared" ref="D8:K8" si="1">SUM(D9:D15)</f>
        <v>27622</v>
      </c>
      <c r="E8" s="148">
        <f t="shared" si="1"/>
        <v>28558</v>
      </c>
      <c r="F8" s="149">
        <f t="shared" si="1"/>
        <v>31348</v>
      </c>
      <c r="G8" s="148">
        <f t="shared" si="1"/>
        <v>31416</v>
      </c>
      <c r="H8" s="150">
        <f t="shared" si="1"/>
        <v>31914</v>
      </c>
      <c r="I8" s="148">
        <f t="shared" si="1"/>
        <v>31545</v>
      </c>
      <c r="J8" s="148">
        <f t="shared" si="1"/>
        <v>31847.96</v>
      </c>
      <c r="K8" s="148">
        <f t="shared" si="1"/>
        <v>33537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1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12225</v>
      </c>
      <c r="D10" s="157">
        <v>13936</v>
      </c>
      <c r="E10" s="157">
        <v>15561</v>
      </c>
      <c r="F10" s="156">
        <v>11823</v>
      </c>
      <c r="G10" s="157">
        <v>11823</v>
      </c>
      <c r="H10" s="158">
        <v>11823</v>
      </c>
      <c r="I10" s="157">
        <v>11823</v>
      </c>
      <c r="J10" s="157">
        <v>12323</v>
      </c>
      <c r="K10" s="158">
        <v>12976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13377</v>
      </c>
      <c r="D14" s="157">
        <v>13223</v>
      </c>
      <c r="E14" s="157">
        <v>12501</v>
      </c>
      <c r="F14" s="156">
        <v>19205</v>
      </c>
      <c r="G14" s="157">
        <v>19533</v>
      </c>
      <c r="H14" s="158">
        <v>19675</v>
      </c>
      <c r="I14" s="157">
        <v>19232</v>
      </c>
      <c r="J14" s="157">
        <v>19205</v>
      </c>
      <c r="K14" s="158">
        <v>20224</v>
      </c>
    </row>
    <row r="15" spans="1:27" s="18" customFormat="1" ht="12.75" customHeight="1" x14ac:dyDescent="0.2">
      <c r="A15" s="70"/>
      <c r="B15" s="114" t="s">
        <v>101</v>
      </c>
      <c r="C15" s="159">
        <v>572</v>
      </c>
      <c r="D15" s="160">
        <v>462</v>
      </c>
      <c r="E15" s="160">
        <v>496</v>
      </c>
      <c r="F15" s="159">
        <v>320</v>
      </c>
      <c r="G15" s="160">
        <v>60</v>
      </c>
      <c r="H15" s="161">
        <v>416</v>
      </c>
      <c r="I15" s="160">
        <v>490</v>
      </c>
      <c r="J15" s="160">
        <v>319.96000000000004</v>
      </c>
      <c r="K15" s="161">
        <v>337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1752</v>
      </c>
      <c r="D16" s="148">
        <f t="shared" ref="D16:K16" si="2">SUM(D17:D23)</f>
        <v>4636</v>
      </c>
      <c r="E16" s="148">
        <f t="shared" si="2"/>
        <v>9828</v>
      </c>
      <c r="F16" s="149">
        <f t="shared" si="2"/>
        <v>6000</v>
      </c>
      <c r="G16" s="148">
        <f t="shared" si="2"/>
        <v>6472</v>
      </c>
      <c r="H16" s="150">
        <f t="shared" si="2"/>
        <v>5656</v>
      </c>
      <c r="I16" s="148">
        <f t="shared" si="2"/>
        <v>3993</v>
      </c>
      <c r="J16" s="148">
        <f t="shared" si="2"/>
        <v>3000</v>
      </c>
      <c r="K16" s="148">
        <f t="shared" si="2"/>
        <v>3159</v>
      </c>
    </row>
    <row r="17" spans="1:11" s="18" customFormat="1" ht="12.75" customHeight="1" x14ac:dyDescent="0.2">
      <c r="A17" s="70"/>
      <c r="B17" s="114" t="s">
        <v>105</v>
      </c>
      <c r="C17" s="152">
        <v>1442</v>
      </c>
      <c r="D17" s="153">
        <v>4506</v>
      </c>
      <c r="E17" s="153">
        <v>9715</v>
      </c>
      <c r="F17" s="152">
        <v>6000</v>
      </c>
      <c r="G17" s="153">
        <v>6000</v>
      </c>
      <c r="H17" s="154">
        <v>5338</v>
      </c>
      <c r="I17" s="153">
        <v>3000</v>
      </c>
      <c r="J17" s="153">
        <v>3000</v>
      </c>
      <c r="K17" s="154">
        <v>3159</v>
      </c>
    </row>
    <row r="18" spans="1:11" s="18" customFormat="1" ht="12.75" customHeight="1" x14ac:dyDescent="0.2">
      <c r="A18" s="70"/>
      <c r="B18" s="114" t="s">
        <v>108</v>
      </c>
      <c r="C18" s="156">
        <v>310</v>
      </c>
      <c r="D18" s="157">
        <v>130</v>
      </c>
      <c r="E18" s="157">
        <v>113</v>
      </c>
      <c r="F18" s="156">
        <v>0</v>
      </c>
      <c r="G18" s="157">
        <v>472</v>
      </c>
      <c r="H18" s="158">
        <v>318</v>
      </c>
      <c r="I18" s="157">
        <v>393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600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40</v>
      </c>
      <c r="F24" s="149">
        <v>0</v>
      </c>
      <c r="G24" s="148">
        <v>0</v>
      </c>
      <c r="H24" s="150">
        <v>40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122284</v>
      </c>
      <c r="D26" s="103">
        <f t="shared" ref="D26:K26" si="3">+D4+D8+D16+D24</f>
        <v>143283</v>
      </c>
      <c r="E26" s="103">
        <f t="shared" si="3"/>
        <v>154000</v>
      </c>
      <c r="F26" s="104">
        <f t="shared" si="3"/>
        <v>173840</v>
      </c>
      <c r="G26" s="103">
        <f t="shared" si="3"/>
        <v>172681</v>
      </c>
      <c r="H26" s="105">
        <f t="shared" si="3"/>
        <v>171836</v>
      </c>
      <c r="I26" s="103">
        <f t="shared" si="3"/>
        <v>174990</v>
      </c>
      <c r="J26" s="103">
        <f t="shared" si="3"/>
        <v>178808.644</v>
      </c>
      <c r="K26" s="103">
        <f t="shared" si="3"/>
        <v>188264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4"/>
    <col min="27" max="16384" width="9.140625" style="108"/>
  </cols>
  <sheetData>
    <row r="1" spans="1:27" s="6" customFormat="1" ht="15.75" customHeight="1" x14ac:dyDescent="0.2">
      <c r="A1" s="1" t="s">
        <v>166</v>
      </c>
      <c r="B1" s="2"/>
      <c r="C1" s="4"/>
      <c r="D1" s="4"/>
      <c r="E1" s="4"/>
      <c r="F1" s="4"/>
      <c r="G1" s="4"/>
      <c r="H1" s="4"/>
      <c r="I1" s="4"/>
      <c r="J1" s="4"/>
      <c r="K1" s="4"/>
      <c r="Z1" s="16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5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6" t="s">
        <v>117</v>
      </c>
    </row>
    <row r="4" spans="1:27" s="18" customFormat="1" ht="12.75" customHeight="1" x14ac:dyDescent="0.2">
      <c r="A4" s="70"/>
      <c r="B4" s="168" t="s">
        <v>148</v>
      </c>
      <c r="C4" s="157">
        <v>1908</v>
      </c>
      <c r="D4" s="157">
        <v>1506</v>
      </c>
      <c r="E4" s="157">
        <v>1628</v>
      </c>
      <c r="F4" s="152">
        <v>1658</v>
      </c>
      <c r="G4" s="153">
        <v>1588</v>
      </c>
      <c r="H4" s="154">
        <v>1562</v>
      </c>
      <c r="I4" s="157">
        <v>1713</v>
      </c>
      <c r="J4" s="157">
        <v>1737</v>
      </c>
      <c r="K4" s="157">
        <v>1829</v>
      </c>
      <c r="Z4" s="165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8" t="s">
        <v>153</v>
      </c>
      <c r="C5" s="157">
        <v>102550</v>
      </c>
      <c r="D5" s="157">
        <v>152066</v>
      </c>
      <c r="E5" s="157">
        <v>121041</v>
      </c>
      <c r="F5" s="156">
        <v>138137</v>
      </c>
      <c r="G5" s="157">
        <v>155025</v>
      </c>
      <c r="H5" s="158">
        <v>136731</v>
      </c>
      <c r="I5" s="157">
        <v>175105</v>
      </c>
      <c r="J5" s="157">
        <v>212420</v>
      </c>
      <c r="K5" s="157">
        <v>224535</v>
      </c>
      <c r="Z5" s="165">
        <f t="shared" si="0"/>
        <v>1</v>
      </c>
      <c r="AA5" s="41">
        <v>5</v>
      </c>
    </row>
    <row r="6" spans="1:27" s="18" customFormat="1" ht="12.75" customHeight="1" x14ac:dyDescent="0.2">
      <c r="A6" s="70"/>
      <c r="B6" s="168" t="s">
        <v>154</v>
      </c>
      <c r="C6" s="157">
        <v>7685</v>
      </c>
      <c r="D6" s="157">
        <v>8406</v>
      </c>
      <c r="E6" s="157">
        <v>10094</v>
      </c>
      <c r="F6" s="156">
        <v>12258</v>
      </c>
      <c r="G6" s="157">
        <v>11148</v>
      </c>
      <c r="H6" s="158">
        <v>11155</v>
      </c>
      <c r="I6" s="157">
        <v>13902</v>
      </c>
      <c r="J6" s="157">
        <v>13405</v>
      </c>
      <c r="K6" s="157">
        <v>14113</v>
      </c>
      <c r="Z6" s="165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68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5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8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5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8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5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8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5">
        <f t="shared" si="0"/>
        <v>0</v>
      </c>
    </row>
    <row r="11" spans="1:27" s="18" customFormat="1" ht="12.75" hidden="1" customHeight="1" x14ac:dyDescent="0.2">
      <c r="A11" s="70"/>
      <c r="B11" s="168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5">
        <f t="shared" si="0"/>
        <v>0</v>
      </c>
    </row>
    <row r="12" spans="1:27" s="18" customFormat="1" ht="12.75" hidden="1" customHeight="1" x14ac:dyDescent="0.2">
      <c r="A12" s="70"/>
      <c r="B12" s="168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5">
        <f t="shared" si="0"/>
        <v>0</v>
      </c>
    </row>
    <row r="13" spans="1:27" s="18" customFormat="1" ht="12.75" hidden="1" customHeight="1" x14ac:dyDescent="0.2">
      <c r="A13" s="70"/>
      <c r="B13" s="168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5">
        <f t="shared" si="0"/>
        <v>0</v>
      </c>
    </row>
    <row r="14" spans="1:27" s="18" customFormat="1" ht="12.75" hidden="1" customHeight="1" x14ac:dyDescent="0.2">
      <c r="A14" s="70"/>
      <c r="B14" s="168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5">
        <f t="shared" si="0"/>
        <v>0</v>
      </c>
    </row>
    <row r="15" spans="1:27" s="18" customFormat="1" ht="12.75" hidden="1" customHeight="1" x14ac:dyDescent="0.2">
      <c r="A15" s="70"/>
      <c r="B15" s="168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5">
        <f t="shared" si="0"/>
        <v>0</v>
      </c>
    </row>
    <row r="16" spans="1:27" s="18" customFormat="1" ht="12.75" hidden="1" customHeight="1" x14ac:dyDescent="0.25">
      <c r="A16" s="64"/>
      <c r="B16" s="168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5">
        <f t="shared" si="0"/>
        <v>0</v>
      </c>
    </row>
    <row r="17" spans="1:26" s="18" customFormat="1" ht="12.75" hidden="1" customHeight="1" x14ac:dyDescent="0.25">
      <c r="A17" s="64"/>
      <c r="B17" s="168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5">
        <f t="shared" si="0"/>
        <v>0</v>
      </c>
    </row>
    <row r="18" spans="1:26" s="18" customFormat="1" ht="12.75" hidden="1" customHeight="1" x14ac:dyDescent="0.2">
      <c r="A18" s="70"/>
      <c r="B18" s="168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5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112143</v>
      </c>
      <c r="D19" s="103">
        <f t="shared" ref="D19:K19" si="1">SUM(D4:D18)</f>
        <v>161978</v>
      </c>
      <c r="E19" s="103">
        <f t="shared" si="1"/>
        <v>132763</v>
      </c>
      <c r="F19" s="104">
        <f t="shared" si="1"/>
        <v>152053</v>
      </c>
      <c r="G19" s="103">
        <f t="shared" si="1"/>
        <v>167761</v>
      </c>
      <c r="H19" s="105">
        <f t="shared" si="1"/>
        <v>149448</v>
      </c>
      <c r="I19" s="103">
        <f t="shared" si="1"/>
        <v>190720</v>
      </c>
      <c r="J19" s="103">
        <f t="shared" si="1"/>
        <v>227562</v>
      </c>
      <c r="K19" s="103">
        <f t="shared" si="1"/>
        <v>240477</v>
      </c>
      <c r="Z19" s="165">
        <f t="shared" si="0"/>
        <v>1</v>
      </c>
    </row>
    <row r="20" spans="1:26" s="18" customFormat="1" hidden="1" x14ac:dyDescent="0.25">
      <c r="A20" s="169"/>
      <c r="Z20" s="165">
        <f t="shared" si="0"/>
        <v>0</v>
      </c>
    </row>
    <row r="21" spans="1:26" s="18" customFormat="1" x14ac:dyDescent="0.2">
      <c r="Z21" s="165"/>
    </row>
    <row r="22" spans="1:26" s="18" customFormat="1" x14ac:dyDescent="0.2">
      <c r="Z22" s="165"/>
    </row>
    <row r="23" spans="1:26" s="18" customFormat="1" x14ac:dyDescent="0.2">
      <c r="Z23" s="165"/>
    </row>
    <row r="24" spans="1:26" s="18" customFormat="1" x14ac:dyDescent="0.2">
      <c r="Z24" s="165"/>
    </row>
    <row r="25" spans="1:26" s="18" customFormat="1" x14ac:dyDescent="0.2">
      <c r="Z25" s="165"/>
    </row>
    <row r="26" spans="1:26" s="18" customFormat="1" x14ac:dyDescent="0.2">
      <c r="Z26" s="165"/>
    </row>
    <row r="27" spans="1:26" s="18" customFormat="1" x14ac:dyDescent="0.2">
      <c r="Z27" s="165"/>
    </row>
    <row r="28" spans="1:26" s="18" customFormat="1" x14ac:dyDescent="0.2">
      <c r="Z28" s="165"/>
    </row>
    <row r="29" spans="1:26" s="18" customFormat="1" x14ac:dyDescent="0.2">
      <c r="Z29" s="165"/>
    </row>
    <row r="30" spans="1:26" s="18" customFormat="1" x14ac:dyDescent="0.2">
      <c r="Z30" s="165"/>
    </row>
    <row r="31" spans="1:26" s="18" customFormat="1" x14ac:dyDescent="0.2">
      <c r="Z31" s="165"/>
    </row>
    <row r="32" spans="1:26" s="18" customFormat="1" x14ac:dyDescent="0.2">
      <c r="Z32" s="165"/>
    </row>
    <row r="33" spans="26:26" s="18" customFormat="1" x14ac:dyDescent="0.2">
      <c r="Z33" s="165"/>
    </row>
    <row r="34" spans="26:26" s="18" customFormat="1" x14ac:dyDescent="0.2">
      <c r="Z34" s="165"/>
    </row>
    <row r="35" spans="26:26" s="18" customFormat="1" x14ac:dyDescent="0.2">
      <c r="Z35" s="165"/>
    </row>
    <row r="36" spans="26:26" s="18" customFormat="1" x14ac:dyDescent="0.2">
      <c r="Z36" s="165"/>
    </row>
    <row r="37" spans="26:26" s="18" customFormat="1" x14ac:dyDescent="0.2">
      <c r="Z37" s="165"/>
    </row>
    <row r="38" spans="26:26" s="18" customFormat="1" x14ac:dyDescent="0.2">
      <c r="Z38" s="165"/>
    </row>
    <row r="39" spans="26:26" s="18" customFormat="1" x14ac:dyDescent="0.2">
      <c r="Z39" s="165"/>
    </row>
    <row r="40" spans="26:26" s="18" customFormat="1" x14ac:dyDescent="0.2">
      <c r="Z40" s="165"/>
    </row>
    <row r="41" spans="26:26" s="18" customFormat="1" x14ac:dyDescent="0.2">
      <c r="Z41" s="165"/>
    </row>
    <row r="42" spans="26:26" s="18" customFormat="1" x14ac:dyDescent="0.2">
      <c r="Z42" s="165"/>
    </row>
    <row r="43" spans="26:26" s="18" customFormat="1" x14ac:dyDescent="0.2">
      <c r="Z43" s="165"/>
    </row>
    <row r="44" spans="26:26" s="18" customFormat="1" x14ac:dyDescent="0.2">
      <c r="Z44" s="165"/>
    </row>
    <row r="45" spans="26:26" s="18" customFormat="1" x14ac:dyDescent="0.2">
      <c r="Z45" s="165"/>
    </row>
    <row r="46" spans="26:26" s="18" customFormat="1" x14ac:dyDescent="0.2">
      <c r="Z46" s="165"/>
    </row>
    <row r="47" spans="26:26" s="18" customFormat="1" x14ac:dyDescent="0.2">
      <c r="Z47" s="165"/>
    </row>
    <row r="48" spans="26:26" s="18" customFormat="1" x14ac:dyDescent="0.2">
      <c r="Z48" s="165"/>
    </row>
    <row r="49" spans="26:26" s="18" customFormat="1" x14ac:dyDescent="0.2">
      <c r="Z49" s="165"/>
    </row>
    <row r="50" spans="26:26" s="18" customFormat="1" x14ac:dyDescent="0.2">
      <c r="Z50" s="165"/>
    </row>
    <row r="51" spans="26:26" s="18" customFormat="1" x14ac:dyDescent="0.2">
      <c r="Z51" s="165"/>
    </row>
    <row r="52" spans="26:26" s="18" customFormat="1" x14ac:dyDescent="0.2">
      <c r="Z52" s="165"/>
    </row>
    <row r="53" spans="26:26" s="18" customFormat="1" x14ac:dyDescent="0.2">
      <c r="Z53" s="165"/>
    </row>
    <row r="54" spans="26:26" s="18" customFormat="1" x14ac:dyDescent="0.2">
      <c r="Z54" s="165"/>
    </row>
    <row r="55" spans="26:26" s="18" customFormat="1" x14ac:dyDescent="0.2">
      <c r="Z55" s="165"/>
    </row>
    <row r="56" spans="26:26" s="18" customFormat="1" x14ac:dyDescent="0.2">
      <c r="Z56" s="165"/>
    </row>
    <row r="57" spans="26:26" s="18" customFormat="1" x14ac:dyDescent="0.2">
      <c r="Z57" s="165"/>
    </row>
    <row r="58" spans="26:26" s="18" customFormat="1" x14ac:dyDescent="0.2">
      <c r="Z58" s="165"/>
    </row>
    <row r="59" spans="26:26" s="18" customFormat="1" x14ac:dyDescent="0.2">
      <c r="Z59" s="165"/>
    </row>
    <row r="60" spans="26:26" s="18" customFormat="1" x14ac:dyDescent="0.2">
      <c r="Z60" s="165"/>
    </row>
    <row r="61" spans="26:26" s="18" customFormat="1" x14ac:dyDescent="0.2">
      <c r="Z61" s="165"/>
    </row>
    <row r="62" spans="26:26" s="18" customFormat="1" x14ac:dyDescent="0.2">
      <c r="Z62" s="165"/>
    </row>
    <row r="63" spans="26:26" s="18" customFormat="1" x14ac:dyDescent="0.2">
      <c r="Z63" s="165"/>
    </row>
    <row r="64" spans="26:26" s="18" customFormat="1" x14ac:dyDescent="0.2">
      <c r="Z64" s="165"/>
    </row>
    <row r="65" spans="26:26" s="18" customFormat="1" x14ac:dyDescent="0.2">
      <c r="Z65" s="165"/>
    </row>
    <row r="66" spans="26:26" s="18" customFormat="1" x14ac:dyDescent="0.2">
      <c r="Z66" s="165"/>
    </row>
    <row r="67" spans="26:26" s="18" customFormat="1" x14ac:dyDescent="0.2">
      <c r="Z67" s="165"/>
    </row>
    <row r="68" spans="26:26" s="18" customFormat="1" x14ac:dyDescent="0.2">
      <c r="Z68" s="165"/>
    </row>
    <row r="69" spans="26:26" s="18" customFormat="1" x14ac:dyDescent="0.2">
      <c r="Z69" s="165"/>
    </row>
    <row r="70" spans="26:26" s="18" customFormat="1" x14ac:dyDescent="0.2">
      <c r="Z70" s="165"/>
    </row>
    <row r="71" spans="26:26" s="18" customFormat="1" x14ac:dyDescent="0.2">
      <c r="Z71" s="165"/>
    </row>
    <row r="72" spans="26:26" s="18" customFormat="1" x14ac:dyDescent="0.2">
      <c r="Z72" s="165"/>
    </row>
    <row r="73" spans="26:26" s="18" customFormat="1" x14ac:dyDescent="0.2">
      <c r="Z73" s="165"/>
    </row>
    <row r="74" spans="26:26" s="18" customFormat="1" x14ac:dyDescent="0.2">
      <c r="Z74" s="165"/>
    </row>
    <row r="75" spans="26:26" s="18" customFormat="1" x14ac:dyDescent="0.2">
      <c r="Z75" s="165"/>
    </row>
    <row r="76" spans="26:26" s="18" customFormat="1" x14ac:dyDescent="0.2">
      <c r="Z76" s="165"/>
    </row>
    <row r="77" spans="26:26" s="18" customFormat="1" x14ac:dyDescent="0.2">
      <c r="Z77" s="165"/>
    </row>
    <row r="78" spans="26:26" s="18" customFormat="1" x14ac:dyDescent="0.2">
      <c r="Z78" s="165"/>
    </row>
    <row r="79" spans="26:26" s="18" customFormat="1" x14ac:dyDescent="0.2">
      <c r="Z79" s="165"/>
    </row>
    <row r="80" spans="26:26" s="18" customFormat="1" x14ac:dyDescent="0.2">
      <c r="Z80" s="165"/>
    </row>
    <row r="81" spans="26:26" s="18" customFormat="1" x14ac:dyDescent="0.2">
      <c r="Z81" s="165"/>
    </row>
    <row r="82" spans="26:26" s="18" customFormat="1" x14ac:dyDescent="0.2">
      <c r="Z82" s="165"/>
    </row>
    <row r="83" spans="26:26" s="18" customFormat="1" x14ac:dyDescent="0.2">
      <c r="Z83" s="165"/>
    </row>
    <row r="84" spans="26:26" s="18" customFormat="1" x14ac:dyDescent="0.2">
      <c r="Z84" s="165"/>
    </row>
    <row r="85" spans="26:26" s="18" customFormat="1" x14ac:dyDescent="0.2">
      <c r="Z85" s="165"/>
    </row>
    <row r="86" spans="26:26" s="18" customFormat="1" x14ac:dyDescent="0.2">
      <c r="Z86" s="165"/>
    </row>
    <row r="87" spans="26:26" s="18" customFormat="1" x14ac:dyDescent="0.2">
      <c r="Z87" s="165"/>
    </row>
    <row r="88" spans="26:26" s="18" customFormat="1" x14ac:dyDescent="0.2">
      <c r="Z88" s="165"/>
    </row>
    <row r="89" spans="26:26" s="18" customFormat="1" x14ac:dyDescent="0.2">
      <c r="Z89" s="165"/>
    </row>
    <row r="90" spans="26:26" s="18" customFormat="1" x14ac:dyDescent="0.2">
      <c r="Z90" s="165"/>
    </row>
    <row r="91" spans="26:26" s="18" customFormat="1" x14ac:dyDescent="0.2">
      <c r="Z91" s="165"/>
    </row>
    <row r="92" spans="26:26" s="18" customFormat="1" x14ac:dyDescent="0.2">
      <c r="Z92" s="165"/>
    </row>
    <row r="93" spans="26:26" s="18" customFormat="1" x14ac:dyDescent="0.2">
      <c r="Z93" s="165"/>
    </row>
    <row r="94" spans="26:26" s="18" customFormat="1" x14ac:dyDescent="0.2">
      <c r="Z94" s="165"/>
    </row>
    <row r="95" spans="26:26" s="18" customFormat="1" x14ac:dyDescent="0.2">
      <c r="Z95" s="165"/>
    </row>
    <row r="96" spans="26:26" s="18" customFormat="1" x14ac:dyDescent="0.2">
      <c r="Z96" s="165"/>
    </row>
    <row r="97" spans="26:26" s="18" customFormat="1" x14ac:dyDescent="0.2">
      <c r="Z97" s="165"/>
    </row>
    <row r="98" spans="26:26" s="18" customFormat="1" x14ac:dyDescent="0.2">
      <c r="Z98" s="165"/>
    </row>
    <row r="99" spans="26:26" s="18" customFormat="1" x14ac:dyDescent="0.2">
      <c r="Z99" s="165"/>
    </row>
    <row r="100" spans="26:26" s="18" customFormat="1" x14ac:dyDescent="0.2">
      <c r="Z100" s="165"/>
    </row>
    <row r="101" spans="26:26" s="18" customFormat="1" x14ac:dyDescent="0.2">
      <c r="Z101" s="165"/>
    </row>
    <row r="102" spans="26:26" s="18" customFormat="1" x14ac:dyDescent="0.2">
      <c r="Z102" s="165"/>
    </row>
    <row r="103" spans="26:26" s="18" customFormat="1" x14ac:dyDescent="0.2">
      <c r="Z103" s="165"/>
    </row>
    <row r="104" spans="26:26" s="18" customFormat="1" x14ac:dyDescent="0.2">
      <c r="Z104" s="165"/>
    </row>
    <row r="105" spans="26:26" s="18" customFormat="1" x14ac:dyDescent="0.2">
      <c r="Z105" s="165"/>
    </row>
    <row r="106" spans="26:26" s="18" customFormat="1" x14ac:dyDescent="0.2">
      <c r="Z106" s="165"/>
    </row>
    <row r="107" spans="26:26" s="18" customFormat="1" x14ac:dyDescent="0.2">
      <c r="Z107" s="165"/>
    </row>
    <row r="108" spans="26:26" s="18" customFormat="1" x14ac:dyDescent="0.2">
      <c r="Z108" s="165"/>
    </row>
    <row r="109" spans="26:26" s="18" customFormat="1" x14ac:dyDescent="0.2">
      <c r="Z109" s="165"/>
    </row>
    <row r="110" spans="26:26" s="18" customFormat="1" x14ac:dyDescent="0.2">
      <c r="Z110" s="165"/>
    </row>
    <row r="111" spans="26:26" s="18" customFormat="1" x14ac:dyDescent="0.2">
      <c r="Z111" s="165"/>
    </row>
    <row r="112" spans="26:26" s="18" customFormat="1" x14ac:dyDescent="0.2">
      <c r="Z112" s="165"/>
    </row>
    <row r="113" spans="26:26" s="18" customFormat="1" x14ac:dyDescent="0.2">
      <c r="Z113" s="165"/>
    </row>
    <row r="114" spans="26:26" s="18" customFormat="1" x14ac:dyDescent="0.2">
      <c r="Z114" s="165"/>
    </row>
    <row r="115" spans="26:26" s="18" customFormat="1" x14ac:dyDescent="0.2">
      <c r="Z115" s="165"/>
    </row>
    <row r="116" spans="26:26" s="18" customFormat="1" x14ac:dyDescent="0.2">
      <c r="Z116" s="165"/>
    </row>
    <row r="117" spans="26:26" s="18" customFormat="1" x14ac:dyDescent="0.2">
      <c r="Z117" s="165"/>
    </row>
    <row r="118" spans="26:26" s="18" customFormat="1" x14ac:dyDescent="0.2">
      <c r="Z118" s="165"/>
    </row>
    <row r="119" spans="26:26" s="18" customFormat="1" x14ac:dyDescent="0.2">
      <c r="Z119" s="165"/>
    </row>
    <row r="120" spans="26:26" s="18" customFormat="1" x14ac:dyDescent="0.2">
      <c r="Z120" s="165"/>
    </row>
    <row r="121" spans="26:26" s="18" customFormat="1" x14ac:dyDescent="0.2">
      <c r="Z121" s="165"/>
    </row>
    <row r="122" spans="26:26" s="18" customFormat="1" x14ac:dyDescent="0.2">
      <c r="Z122" s="165"/>
    </row>
    <row r="123" spans="26:26" s="18" customFormat="1" x14ac:dyDescent="0.2">
      <c r="Z123" s="165"/>
    </row>
    <row r="124" spans="26:26" s="18" customFormat="1" x14ac:dyDescent="0.2">
      <c r="Z124" s="165"/>
    </row>
    <row r="125" spans="26:26" s="18" customFormat="1" x14ac:dyDescent="0.2">
      <c r="Z125" s="165"/>
    </row>
    <row r="126" spans="26:26" s="18" customFormat="1" x14ac:dyDescent="0.2">
      <c r="Z126" s="165"/>
    </row>
    <row r="127" spans="26:26" s="18" customFormat="1" x14ac:dyDescent="0.2">
      <c r="Z127" s="165"/>
    </row>
    <row r="128" spans="26:26" s="18" customFormat="1" x14ac:dyDescent="0.2">
      <c r="Z128" s="165"/>
    </row>
    <row r="129" spans="26:26" s="18" customFormat="1" x14ac:dyDescent="0.2">
      <c r="Z129" s="165"/>
    </row>
    <row r="130" spans="26:26" s="18" customFormat="1" x14ac:dyDescent="0.2">
      <c r="Z130" s="165"/>
    </row>
    <row r="131" spans="26:26" s="18" customFormat="1" x14ac:dyDescent="0.2">
      <c r="Z131" s="165"/>
    </row>
    <row r="132" spans="26:26" s="18" customFormat="1" x14ac:dyDescent="0.2">
      <c r="Z132" s="165"/>
    </row>
    <row r="133" spans="26:26" s="18" customFormat="1" x14ac:dyDescent="0.2">
      <c r="Z133" s="165"/>
    </row>
    <row r="134" spans="26:26" s="18" customFormat="1" x14ac:dyDescent="0.2">
      <c r="Z134" s="165"/>
    </row>
    <row r="135" spans="26:26" s="18" customFormat="1" x14ac:dyDescent="0.2">
      <c r="Z135" s="165"/>
    </row>
    <row r="136" spans="26:26" s="18" customFormat="1" x14ac:dyDescent="0.2">
      <c r="Z136" s="165"/>
    </row>
    <row r="137" spans="26:26" s="18" customFormat="1" x14ac:dyDescent="0.2">
      <c r="Z137" s="165"/>
    </row>
    <row r="138" spans="26:26" s="18" customFormat="1" x14ac:dyDescent="0.2">
      <c r="Z138" s="165"/>
    </row>
    <row r="139" spans="26:26" s="18" customFormat="1" x14ac:dyDescent="0.2">
      <c r="Z139" s="165"/>
    </row>
    <row r="140" spans="26:26" s="18" customFormat="1" x14ac:dyDescent="0.2">
      <c r="Z140" s="165"/>
    </row>
    <row r="141" spans="26:26" s="18" customFormat="1" x14ac:dyDescent="0.2">
      <c r="Z141" s="165"/>
    </row>
    <row r="142" spans="26:26" s="18" customFormat="1" x14ac:dyDescent="0.2">
      <c r="Z142" s="165"/>
    </row>
    <row r="143" spans="26:26" s="18" customFormat="1" x14ac:dyDescent="0.2">
      <c r="Z143" s="165"/>
    </row>
    <row r="144" spans="26:26" s="18" customFormat="1" x14ac:dyDescent="0.2">
      <c r="Z144" s="165"/>
    </row>
    <row r="145" spans="26:26" s="18" customFormat="1" x14ac:dyDescent="0.2">
      <c r="Z145" s="165"/>
    </row>
    <row r="146" spans="26:26" s="18" customFormat="1" x14ac:dyDescent="0.2">
      <c r="Z146" s="165"/>
    </row>
    <row r="147" spans="26:26" s="18" customFormat="1" x14ac:dyDescent="0.2">
      <c r="Z147" s="165"/>
    </row>
    <row r="148" spans="26:26" s="18" customFormat="1" x14ac:dyDescent="0.2">
      <c r="Z148" s="165"/>
    </row>
    <row r="149" spans="26:26" s="18" customFormat="1" x14ac:dyDescent="0.2">
      <c r="Z149" s="165"/>
    </row>
    <row r="150" spans="26:26" s="18" customFormat="1" x14ac:dyDescent="0.2">
      <c r="Z150" s="165"/>
    </row>
    <row r="151" spans="26:26" s="18" customFormat="1" x14ac:dyDescent="0.2">
      <c r="Z151" s="165"/>
    </row>
    <row r="152" spans="26:26" s="18" customFormat="1" x14ac:dyDescent="0.2">
      <c r="Z152" s="165"/>
    </row>
    <row r="153" spans="26:26" s="18" customFormat="1" x14ac:dyDescent="0.2">
      <c r="Z153" s="165"/>
    </row>
    <row r="154" spans="26:26" s="18" customFormat="1" x14ac:dyDescent="0.2">
      <c r="Z154" s="165"/>
    </row>
    <row r="155" spans="26:26" s="18" customFormat="1" x14ac:dyDescent="0.2">
      <c r="Z155" s="165"/>
    </row>
    <row r="156" spans="26:26" s="18" customFormat="1" x14ac:dyDescent="0.2">
      <c r="Z156" s="165"/>
    </row>
    <row r="157" spans="26:26" s="18" customFormat="1" x14ac:dyDescent="0.2">
      <c r="Z157" s="165"/>
    </row>
    <row r="158" spans="26:26" s="18" customFormat="1" x14ac:dyDescent="0.2">
      <c r="Z158" s="165"/>
    </row>
    <row r="159" spans="26:26" s="18" customFormat="1" x14ac:dyDescent="0.2">
      <c r="Z159" s="165"/>
    </row>
    <row r="160" spans="26:26" s="18" customFormat="1" x14ac:dyDescent="0.2">
      <c r="Z160" s="165"/>
    </row>
    <row r="161" spans="26:26" s="18" customFormat="1" x14ac:dyDescent="0.2">
      <c r="Z161" s="165"/>
    </row>
    <row r="162" spans="26:26" s="18" customFormat="1" x14ac:dyDescent="0.2">
      <c r="Z162" s="165"/>
    </row>
    <row r="163" spans="26:26" s="18" customFormat="1" x14ac:dyDescent="0.2">
      <c r="Z163" s="165"/>
    </row>
    <row r="164" spans="26:26" s="18" customFormat="1" x14ac:dyDescent="0.2">
      <c r="Z164" s="165"/>
    </row>
    <row r="165" spans="26:26" s="18" customFormat="1" x14ac:dyDescent="0.2">
      <c r="Z165" s="165"/>
    </row>
    <row r="166" spans="26:26" s="18" customFormat="1" x14ac:dyDescent="0.2">
      <c r="Z166" s="165"/>
    </row>
    <row r="167" spans="26:26" s="18" customFormat="1" x14ac:dyDescent="0.2">
      <c r="Z167" s="165"/>
    </row>
    <row r="168" spans="26:26" s="18" customFormat="1" x14ac:dyDescent="0.2">
      <c r="Z168" s="165"/>
    </row>
    <row r="169" spans="26:26" s="18" customFormat="1" x14ac:dyDescent="0.2">
      <c r="Z169" s="165"/>
    </row>
    <row r="170" spans="26:26" s="18" customFormat="1" x14ac:dyDescent="0.2">
      <c r="Z170" s="165"/>
    </row>
    <row r="171" spans="26:26" s="18" customFormat="1" x14ac:dyDescent="0.2">
      <c r="Z171" s="165"/>
    </row>
    <row r="172" spans="26:26" s="18" customFormat="1" x14ac:dyDescent="0.2">
      <c r="Z172" s="165"/>
    </row>
    <row r="173" spans="26:26" s="18" customFormat="1" x14ac:dyDescent="0.2">
      <c r="Z173" s="165"/>
    </row>
    <row r="174" spans="26:26" s="18" customFormat="1" x14ac:dyDescent="0.2">
      <c r="Z174" s="165"/>
    </row>
    <row r="175" spans="26:26" s="18" customFormat="1" x14ac:dyDescent="0.2">
      <c r="Z175" s="165"/>
    </row>
    <row r="176" spans="26:26" s="18" customFormat="1" x14ac:dyDescent="0.2">
      <c r="Z176" s="165"/>
    </row>
    <row r="177" spans="26:26" s="18" customFormat="1" x14ac:dyDescent="0.2">
      <c r="Z177" s="165"/>
    </row>
    <row r="178" spans="26:26" s="18" customFormat="1" x14ac:dyDescent="0.2">
      <c r="Z178" s="165"/>
    </row>
    <row r="179" spans="26:26" s="18" customFormat="1" x14ac:dyDescent="0.2">
      <c r="Z179" s="165"/>
    </row>
    <row r="180" spans="26:26" s="18" customFormat="1" x14ac:dyDescent="0.2">
      <c r="Z180" s="165"/>
    </row>
    <row r="181" spans="26:26" s="18" customFormat="1" x14ac:dyDescent="0.2">
      <c r="Z181" s="165"/>
    </row>
    <row r="182" spans="26:26" s="18" customFormat="1" x14ac:dyDescent="0.2">
      <c r="Z182" s="165"/>
    </row>
    <row r="183" spans="26:26" s="18" customFormat="1" x14ac:dyDescent="0.2">
      <c r="Z183" s="165"/>
    </row>
    <row r="184" spans="26:26" s="18" customFormat="1" x14ac:dyDescent="0.2">
      <c r="Z184" s="165"/>
    </row>
    <row r="185" spans="26:26" s="18" customFormat="1" x14ac:dyDescent="0.2">
      <c r="Z185" s="165"/>
    </row>
    <row r="186" spans="26:26" s="18" customFormat="1" x14ac:dyDescent="0.2">
      <c r="Z186" s="165"/>
    </row>
    <row r="187" spans="26:26" s="18" customFormat="1" x14ac:dyDescent="0.2">
      <c r="Z187" s="165"/>
    </row>
    <row r="188" spans="26:26" s="18" customFormat="1" x14ac:dyDescent="0.2">
      <c r="Z188" s="165"/>
    </row>
    <row r="189" spans="26:26" s="18" customFormat="1" x14ac:dyDescent="0.2">
      <c r="Z189" s="165"/>
    </row>
    <row r="190" spans="26:26" s="18" customFormat="1" x14ac:dyDescent="0.2">
      <c r="Z190" s="165"/>
    </row>
    <row r="191" spans="26:26" s="18" customFormat="1" x14ac:dyDescent="0.2">
      <c r="Z191" s="165"/>
    </row>
    <row r="192" spans="26:26" s="18" customFormat="1" x14ac:dyDescent="0.2">
      <c r="Z192" s="165"/>
    </row>
    <row r="193" spans="26:26" s="18" customFormat="1" x14ac:dyDescent="0.2">
      <c r="Z193" s="165"/>
    </row>
    <row r="194" spans="26:26" s="18" customFormat="1" x14ac:dyDescent="0.2">
      <c r="Z194" s="165"/>
    </row>
    <row r="195" spans="26:26" s="18" customFormat="1" x14ac:dyDescent="0.2">
      <c r="Z195" s="165"/>
    </row>
    <row r="196" spans="26:26" s="18" customFormat="1" x14ac:dyDescent="0.2">
      <c r="Z196" s="165"/>
    </row>
    <row r="197" spans="26:26" s="18" customFormat="1" x14ac:dyDescent="0.2">
      <c r="Z197" s="165"/>
    </row>
    <row r="198" spans="26:26" s="18" customFormat="1" x14ac:dyDescent="0.2">
      <c r="Z198" s="165"/>
    </row>
    <row r="199" spans="26:26" s="18" customFormat="1" x14ac:dyDescent="0.2">
      <c r="Z199" s="165"/>
    </row>
    <row r="200" spans="26:26" s="18" customFormat="1" x14ac:dyDescent="0.2">
      <c r="Z200" s="165"/>
    </row>
    <row r="201" spans="26:26" s="18" customFormat="1" x14ac:dyDescent="0.2">
      <c r="Z201" s="165"/>
    </row>
    <row r="202" spans="26:26" s="18" customFormat="1" x14ac:dyDescent="0.2">
      <c r="Z202" s="165"/>
    </row>
    <row r="203" spans="26:26" s="18" customFormat="1" x14ac:dyDescent="0.2">
      <c r="Z203" s="165"/>
    </row>
    <row r="204" spans="26:26" s="18" customFormat="1" x14ac:dyDescent="0.2">
      <c r="Z204" s="165"/>
    </row>
    <row r="205" spans="26:26" s="18" customFormat="1" x14ac:dyDescent="0.2">
      <c r="Z205" s="165"/>
    </row>
    <row r="206" spans="26:26" s="18" customFormat="1" x14ac:dyDescent="0.2">
      <c r="Z206" s="165"/>
    </row>
    <row r="207" spans="26:26" s="18" customFormat="1" x14ac:dyDescent="0.2">
      <c r="Z207" s="165"/>
    </row>
    <row r="208" spans="26:26" s="18" customFormat="1" x14ac:dyDescent="0.2">
      <c r="Z208" s="165"/>
    </row>
    <row r="209" spans="26:26" s="18" customFormat="1" x14ac:dyDescent="0.2">
      <c r="Z209" s="165"/>
    </row>
    <row r="210" spans="26:26" s="18" customFormat="1" x14ac:dyDescent="0.2">
      <c r="Z210" s="165"/>
    </row>
    <row r="211" spans="26:26" s="18" customFormat="1" x14ac:dyDescent="0.2">
      <c r="Z211" s="165"/>
    </row>
    <row r="212" spans="26:26" s="18" customFormat="1" x14ac:dyDescent="0.2">
      <c r="Z212" s="165"/>
    </row>
    <row r="213" spans="26:26" s="18" customFormat="1" x14ac:dyDescent="0.2">
      <c r="Z213" s="165"/>
    </row>
    <row r="214" spans="26:26" s="18" customFormat="1" x14ac:dyDescent="0.2">
      <c r="Z214" s="165"/>
    </row>
    <row r="215" spans="26:26" s="18" customFormat="1" x14ac:dyDescent="0.2">
      <c r="Z215" s="165"/>
    </row>
    <row r="216" spans="26:26" s="18" customFormat="1" x14ac:dyDescent="0.2">
      <c r="Z216" s="165"/>
    </row>
    <row r="217" spans="26:26" s="18" customFormat="1" x14ac:dyDescent="0.2">
      <c r="Z217" s="165"/>
    </row>
    <row r="218" spans="26:26" s="18" customFormat="1" x14ac:dyDescent="0.2">
      <c r="Z218" s="165"/>
    </row>
    <row r="219" spans="26:26" s="18" customFormat="1" x14ac:dyDescent="0.2">
      <c r="Z219" s="165"/>
    </row>
    <row r="220" spans="26:26" s="18" customFormat="1" x14ac:dyDescent="0.2">
      <c r="Z220" s="165"/>
    </row>
    <row r="221" spans="26:26" s="18" customFormat="1" x14ac:dyDescent="0.2">
      <c r="Z221" s="165"/>
    </row>
    <row r="222" spans="26:26" s="18" customFormat="1" x14ac:dyDescent="0.2">
      <c r="Z222" s="165"/>
    </row>
    <row r="223" spans="26:26" s="18" customFormat="1" x14ac:dyDescent="0.2">
      <c r="Z223" s="165"/>
    </row>
    <row r="224" spans="26:26" s="18" customFormat="1" x14ac:dyDescent="0.2">
      <c r="Z224" s="165"/>
    </row>
    <row r="225" spans="26:26" s="18" customFormat="1" x14ac:dyDescent="0.2">
      <c r="Z225" s="165"/>
    </row>
    <row r="226" spans="26:26" s="18" customFormat="1" x14ac:dyDescent="0.2">
      <c r="Z226" s="165"/>
    </row>
    <row r="227" spans="26:26" s="18" customFormat="1" x14ac:dyDescent="0.2">
      <c r="Z227" s="165"/>
    </row>
    <row r="228" spans="26:26" s="18" customFormat="1" x14ac:dyDescent="0.2">
      <c r="Z228" s="165"/>
    </row>
    <row r="229" spans="26:26" s="18" customFormat="1" x14ac:dyDescent="0.2">
      <c r="Z229" s="165"/>
    </row>
    <row r="230" spans="26:26" s="18" customFormat="1" x14ac:dyDescent="0.2">
      <c r="Z230" s="165"/>
    </row>
    <row r="231" spans="26:26" s="18" customFormat="1" x14ac:dyDescent="0.2">
      <c r="Z231" s="164"/>
    </row>
    <row r="232" spans="26:26" s="18" customFormat="1" x14ac:dyDescent="0.2">
      <c r="Z232" s="164"/>
    </row>
    <row r="233" spans="26:26" s="18" customFormat="1" x14ac:dyDescent="0.2">
      <c r="Z233" s="164"/>
    </row>
    <row r="234" spans="26:26" s="18" customFormat="1" x14ac:dyDescent="0.2">
      <c r="Z234" s="164"/>
    </row>
    <row r="235" spans="26:26" s="18" customFormat="1" x14ac:dyDescent="0.2">
      <c r="Z235" s="164"/>
    </row>
    <row r="236" spans="26:26" s="18" customFormat="1" x14ac:dyDescent="0.2">
      <c r="Z236" s="164"/>
    </row>
    <row r="237" spans="26:26" s="18" customFormat="1" x14ac:dyDescent="0.2">
      <c r="Z237" s="164"/>
    </row>
    <row r="238" spans="26:26" s="18" customFormat="1" x14ac:dyDescent="0.2">
      <c r="Z238" s="164"/>
    </row>
    <row r="239" spans="26:26" s="18" customFormat="1" x14ac:dyDescent="0.2">
      <c r="Z239" s="164"/>
    </row>
    <row r="240" spans="26:26" s="18" customFormat="1" x14ac:dyDescent="0.2">
      <c r="Z240" s="164"/>
    </row>
    <row r="241" spans="26:26" s="18" customFormat="1" x14ac:dyDescent="0.2">
      <c r="Z241" s="164"/>
    </row>
    <row r="242" spans="26:26" s="18" customFormat="1" x14ac:dyDescent="0.2">
      <c r="Z242" s="164"/>
    </row>
    <row r="243" spans="26:26" s="18" customFormat="1" x14ac:dyDescent="0.2">
      <c r="Z243" s="164"/>
    </row>
    <row r="244" spans="26:26" s="18" customFormat="1" x14ac:dyDescent="0.2">
      <c r="Z244" s="164"/>
    </row>
    <row r="245" spans="26:26" s="18" customFormat="1" x14ac:dyDescent="0.2">
      <c r="Z245" s="164"/>
    </row>
    <row r="246" spans="26:26" s="18" customFormat="1" x14ac:dyDescent="0.2">
      <c r="Z246" s="164"/>
    </row>
    <row r="247" spans="26:26" s="18" customFormat="1" x14ac:dyDescent="0.2">
      <c r="Z247" s="164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61632</v>
      </c>
      <c r="D4" s="148">
        <f t="shared" ref="D4:K4" si="0">SUM(D5:D7)</f>
        <v>62413</v>
      </c>
      <c r="E4" s="148">
        <f t="shared" si="0"/>
        <v>63885</v>
      </c>
      <c r="F4" s="149">
        <f t="shared" si="0"/>
        <v>78352</v>
      </c>
      <c r="G4" s="148">
        <f t="shared" si="0"/>
        <v>77438</v>
      </c>
      <c r="H4" s="150">
        <f t="shared" si="0"/>
        <v>75964</v>
      </c>
      <c r="I4" s="148">
        <f t="shared" si="0"/>
        <v>76831</v>
      </c>
      <c r="J4" s="148">
        <f t="shared" si="0"/>
        <v>100487</v>
      </c>
      <c r="K4" s="148">
        <f t="shared" si="0"/>
        <v>106658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31836</v>
      </c>
      <c r="D5" s="153">
        <v>35499</v>
      </c>
      <c r="E5" s="153">
        <v>38734</v>
      </c>
      <c r="F5" s="152">
        <v>54796</v>
      </c>
      <c r="G5" s="153">
        <v>53060</v>
      </c>
      <c r="H5" s="154">
        <v>52460</v>
      </c>
      <c r="I5" s="153">
        <v>58466</v>
      </c>
      <c r="J5" s="153">
        <v>67684</v>
      </c>
      <c r="K5" s="154">
        <v>71942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29796</v>
      </c>
      <c r="D6" s="157">
        <v>26870</v>
      </c>
      <c r="E6" s="157">
        <v>25147</v>
      </c>
      <c r="F6" s="156">
        <v>23556</v>
      </c>
      <c r="G6" s="157">
        <v>24378</v>
      </c>
      <c r="H6" s="158">
        <v>23504</v>
      </c>
      <c r="I6" s="157">
        <v>18365</v>
      </c>
      <c r="J6" s="157">
        <v>32803</v>
      </c>
      <c r="K6" s="158">
        <v>34716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44</v>
      </c>
      <c r="E7" s="160">
        <v>4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32835</v>
      </c>
      <c r="D8" s="148">
        <f t="shared" ref="D8:K8" si="1">SUM(D9:D15)</f>
        <v>42591</v>
      </c>
      <c r="E8" s="148">
        <f t="shared" si="1"/>
        <v>37279</v>
      </c>
      <c r="F8" s="149">
        <f t="shared" si="1"/>
        <v>44811</v>
      </c>
      <c r="G8" s="148">
        <f t="shared" si="1"/>
        <v>52201</v>
      </c>
      <c r="H8" s="150">
        <f t="shared" si="1"/>
        <v>35288</v>
      </c>
      <c r="I8" s="148">
        <f t="shared" si="1"/>
        <v>45011</v>
      </c>
      <c r="J8" s="148">
        <f t="shared" si="1"/>
        <v>44811</v>
      </c>
      <c r="K8" s="148">
        <f t="shared" si="1"/>
        <v>47198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32813</v>
      </c>
      <c r="D9" s="153">
        <v>40493</v>
      </c>
      <c r="E9" s="153">
        <v>35921</v>
      </c>
      <c r="F9" s="152">
        <v>43311</v>
      </c>
      <c r="G9" s="153">
        <v>50701</v>
      </c>
      <c r="H9" s="154">
        <v>33757</v>
      </c>
      <c r="I9" s="153">
        <v>43311</v>
      </c>
      <c r="J9" s="153">
        <v>43311</v>
      </c>
      <c r="K9" s="154">
        <v>45618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2000</v>
      </c>
      <c r="E14" s="157">
        <v>1000</v>
      </c>
      <c r="F14" s="156">
        <v>1500</v>
      </c>
      <c r="G14" s="157">
        <v>1500</v>
      </c>
      <c r="H14" s="158">
        <v>1500</v>
      </c>
      <c r="I14" s="157">
        <v>1500</v>
      </c>
      <c r="J14" s="157">
        <v>1500</v>
      </c>
      <c r="K14" s="158">
        <v>1580</v>
      </c>
    </row>
    <row r="15" spans="1:27" s="18" customFormat="1" ht="12.75" customHeight="1" x14ac:dyDescent="0.2">
      <c r="A15" s="70"/>
      <c r="B15" s="114" t="s">
        <v>101</v>
      </c>
      <c r="C15" s="159">
        <v>22</v>
      </c>
      <c r="D15" s="160">
        <v>98</v>
      </c>
      <c r="E15" s="160">
        <v>358</v>
      </c>
      <c r="F15" s="159">
        <v>0</v>
      </c>
      <c r="G15" s="160">
        <v>0</v>
      </c>
      <c r="H15" s="161">
        <v>31</v>
      </c>
      <c r="I15" s="160">
        <v>200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17676</v>
      </c>
      <c r="D16" s="148">
        <f t="shared" ref="D16:K16" si="2">SUM(D17:D23)</f>
        <v>56974</v>
      </c>
      <c r="E16" s="148">
        <f t="shared" si="2"/>
        <v>31568</v>
      </c>
      <c r="F16" s="149">
        <f t="shared" si="2"/>
        <v>28890</v>
      </c>
      <c r="G16" s="148">
        <f t="shared" si="2"/>
        <v>38122</v>
      </c>
      <c r="H16" s="150">
        <f t="shared" si="2"/>
        <v>38176</v>
      </c>
      <c r="I16" s="148">
        <f t="shared" si="2"/>
        <v>68878</v>
      </c>
      <c r="J16" s="148">
        <f t="shared" si="2"/>
        <v>82264</v>
      </c>
      <c r="K16" s="148">
        <f t="shared" si="2"/>
        <v>86621</v>
      </c>
    </row>
    <row r="17" spans="1:11" s="18" customFormat="1" ht="12.75" customHeight="1" x14ac:dyDescent="0.2">
      <c r="A17" s="70"/>
      <c r="B17" s="114" t="s">
        <v>105</v>
      </c>
      <c r="C17" s="152">
        <v>12125</v>
      </c>
      <c r="D17" s="153">
        <v>50106</v>
      </c>
      <c r="E17" s="153">
        <v>24425</v>
      </c>
      <c r="F17" s="152">
        <v>25890</v>
      </c>
      <c r="G17" s="153">
        <v>36109</v>
      </c>
      <c r="H17" s="154">
        <v>37114</v>
      </c>
      <c r="I17" s="153">
        <v>67646</v>
      </c>
      <c r="J17" s="153">
        <v>78036</v>
      </c>
      <c r="K17" s="154">
        <v>82172</v>
      </c>
    </row>
    <row r="18" spans="1:11" s="18" customFormat="1" ht="12.75" customHeight="1" x14ac:dyDescent="0.2">
      <c r="A18" s="70"/>
      <c r="B18" s="114" t="s">
        <v>108</v>
      </c>
      <c r="C18" s="156">
        <v>5551</v>
      </c>
      <c r="D18" s="157">
        <v>6868</v>
      </c>
      <c r="E18" s="157">
        <v>7143</v>
      </c>
      <c r="F18" s="156">
        <v>3000</v>
      </c>
      <c r="G18" s="157">
        <v>2013</v>
      </c>
      <c r="H18" s="158">
        <v>1062</v>
      </c>
      <c r="I18" s="157">
        <v>1232</v>
      </c>
      <c r="J18" s="157">
        <v>4228</v>
      </c>
      <c r="K18" s="158">
        <v>4449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31</v>
      </c>
      <c r="F24" s="149">
        <v>0</v>
      </c>
      <c r="G24" s="148">
        <v>0</v>
      </c>
      <c r="H24" s="150">
        <v>20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112143</v>
      </c>
      <c r="D26" s="103">
        <f t="shared" ref="D26:K26" si="3">+D4+D8+D16+D24</f>
        <v>161978</v>
      </c>
      <c r="E26" s="103">
        <f t="shared" si="3"/>
        <v>132763</v>
      </c>
      <c r="F26" s="104">
        <f t="shared" si="3"/>
        <v>152053</v>
      </c>
      <c r="G26" s="103">
        <f t="shared" si="3"/>
        <v>167761</v>
      </c>
      <c r="H26" s="105">
        <f t="shared" si="3"/>
        <v>149448</v>
      </c>
      <c r="I26" s="103">
        <f t="shared" si="3"/>
        <v>190720</v>
      </c>
      <c r="J26" s="103">
        <f t="shared" si="3"/>
        <v>227562</v>
      </c>
      <c r="K26" s="103">
        <f t="shared" si="3"/>
        <v>240477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2014-05-28T14:54:37Z</dcterms:created>
  <dcterms:modified xsi:type="dcterms:W3CDTF">2014-05-30T07:54:10Z</dcterms:modified>
</cp:coreProperties>
</file>